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Fish Management Projects\Spring Chinook Genetic Study\2020\"/>
    </mc:Choice>
  </mc:AlternateContent>
  <bookViews>
    <workbookView xWindow="0" yWindow="0" windowWidth="21570" windowHeight="8145" activeTab="1"/>
  </bookViews>
  <sheets>
    <sheet name="Kits" sheetId="2" r:id="rId1"/>
    <sheet name="Sample Log" sheetId="3" r:id="rId2"/>
    <sheet name="Temp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5" i="3" l="1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98" i="3" l="1"/>
  <c r="P22" i="1" l="1"/>
  <c r="N22" i="1"/>
  <c r="P21" i="1"/>
  <c r="P20" i="1"/>
  <c r="N21" i="1" l="1"/>
  <c r="N20" i="1" l="1"/>
  <c r="AF5" i="1" l="1"/>
  <c r="AE5" i="1"/>
  <c r="P19" i="1" l="1"/>
  <c r="N19" i="1"/>
  <c r="P18" i="1" l="1"/>
  <c r="N18" i="1"/>
  <c r="P17" i="1" l="1"/>
  <c r="N17" i="1" l="1"/>
  <c r="N16" i="1"/>
  <c r="P10" i="3"/>
  <c r="P9" i="3"/>
  <c r="P8" i="3"/>
  <c r="P7" i="3"/>
  <c r="P6" i="3"/>
  <c r="P5" i="3"/>
  <c r="P4" i="3"/>
  <c r="P3" i="3"/>
  <c r="I51" i="3" l="1"/>
  <c r="P16" i="1" l="1"/>
  <c r="P15" i="1" l="1"/>
  <c r="N14" i="1"/>
  <c r="N15" i="1"/>
  <c r="P14" i="1" l="1"/>
  <c r="P13" i="1" l="1"/>
  <c r="P12" i="1"/>
  <c r="N13" i="1"/>
  <c r="N12" i="1"/>
  <c r="I26" i="3" l="1"/>
  <c r="P11" i="1" l="1"/>
  <c r="N11" i="1"/>
  <c r="P10" i="1" l="1"/>
  <c r="N10" i="1"/>
  <c r="P9" i="1" l="1"/>
  <c r="N8" i="1"/>
  <c r="N9" i="1"/>
  <c r="P8" i="1"/>
  <c r="P7" i="1"/>
  <c r="N7" i="1"/>
  <c r="P6" i="1"/>
  <c r="N6" i="1"/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3" i="3"/>
  <c r="I2" i="3"/>
  <c r="P5" i="1" l="1"/>
  <c r="P4" i="1"/>
  <c r="P3" i="1"/>
  <c r="P2" i="1"/>
  <c r="N5" i="1"/>
  <c r="N4" i="1"/>
  <c r="N3" i="1"/>
  <c r="N2" i="1" l="1"/>
</calcChain>
</file>

<file path=xl/sharedStrings.xml><?xml version="1.0" encoding="utf-8"?>
<sst xmlns="http://schemas.openxmlformats.org/spreadsheetml/2006/main" count="1724" uniqueCount="455">
  <si>
    <r>
      <t>7.4</t>
    </r>
    <r>
      <rPr>
        <vertAlign val="superscript"/>
        <sz val="10"/>
        <color rgb="FF2779AA"/>
        <rFont val="Verdana"/>
        <family val="2"/>
      </rPr>
      <t>P  </t>
    </r>
  </si>
  <si>
    <r>
      <t>7.0</t>
    </r>
    <r>
      <rPr>
        <vertAlign val="superscript"/>
        <sz val="10"/>
        <color rgb="FF2779AA"/>
        <rFont val="Verdana"/>
        <family val="2"/>
      </rPr>
      <t>P  </t>
    </r>
  </si>
  <si>
    <r>
      <t>7.2</t>
    </r>
    <r>
      <rPr>
        <vertAlign val="superscript"/>
        <sz val="10"/>
        <color rgb="FF2779AA"/>
        <rFont val="Verdana"/>
        <family val="2"/>
      </rPr>
      <t>P  </t>
    </r>
  </si>
  <si>
    <r>
      <t>8.4</t>
    </r>
    <r>
      <rPr>
        <vertAlign val="superscript"/>
        <sz val="10"/>
        <color rgb="FF362B36"/>
        <rFont val="Verdana"/>
        <family val="2"/>
      </rPr>
      <t>P  </t>
    </r>
  </si>
  <si>
    <r>
      <t>7.3</t>
    </r>
    <r>
      <rPr>
        <vertAlign val="superscript"/>
        <sz val="10"/>
        <color rgb="FF362B36"/>
        <rFont val="Verdana"/>
        <family val="2"/>
      </rPr>
      <t>P  </t>
    </r>
  </si>
  <si>
    <r>
      <t>7.8</t>
    </r>
    <r>
      <rPr>
        <vertAlign val="superscript"/>
        <sz val="10"/>
        <color rgb="FF362B36"/>
        <rFont val="Verdana"/>
        <family val="2"/>
      </rPr>
      <t>P  </t>
    </r>
  </si>
  <si>
    <r>
      <t>8.2</t>
    </r>
    <r>
      <rPr>
        <vertAlign val="superscript"/>
        <sz val="10"/>
        <color rgb="FF2779AA"/>
        <rFont val="Verdana"/>
        <family val="2"/>
      </rPr>
      <t>P  </t>
    </r>
  </si>
  <si>
    <r>
      <t>7.7</t>
    </r>
    <r>
      <rPr>
        <vertAlign val="superscript"/>
        <sz val="10"/>
        <color rgb="FF2779AA"/>
        <rFont val="Verdana"/>
        <family val="2"/>
      </rPr>
      <t>P  </t>
    </r>
  </si>
  <si>
    <r>
      <t>7.7</t>
    </r>
    <r>
      <rPr>
        <vertAlign val="superscript"/>
        <sz val="10"/>
        <color rgb="FF362B36"/>
        <rFont val="Verdana"/>
        <family val="2"/>
      </rPr>
      <t>P  </t>
    </r>
  </si>
  <si>
    <r>
      <t>6.9</t>
    </r>
    <r>
      <rPr>
        <vertAlign val="superscript"/>
        <sz val="10"/>
        <color rgb="FF362B36"/>
        <rFont val="Verdana"/>
        <family val="2"/>
      </rPr>
      <t>P  </t>
    </r>
  </si>
  <si>
    <r>
      <t>7.1</t>
    </r>
    <r>
      <rPr>
        <vertAlign val="superscript"/>
        <sz val="10"/>
        <color rgb="FF2779AA"/>
        <rFont val="Verdana"/>
        <family val="2"/>
      </rPr>
      <t>P  </t>
    </r>
  </si>
  <si>
    <r>
      <t>6.4</t>
    </r>
    <r>
      <rPr>
        <vertAlign val="superscript"/>
        <sz val="10"/>
        <color rgb="FF2779AA"/>
        <rFont val="Verdana"/>
        <family val="2"/>
      </rPr>
      <t>P  </t>
    </r>
  </si>
  <si>
    <r>
      <t>6.8</t>
    </r>
    <r>
      <rPr>
        <vertAlign val="superscript"/>
        <sz val="10"/>
        <color rgb="FF2779AA"/>
        <rFont val="Verdana"/>
        <family val="2"/>
      </rPr>
      <t>P  </t>
    </r>
  </si>
  <si>
    <r>
      <t>7.0</t>
    </r>
    <r>
      <rPr>
        <vertAlign val="superscript"/>
        <sz val="10"/>
        <color rgb="FF362B36"/>
        <rFont val="Verdana"/>
        <family val="2"/>
      </rPr>
      <t>P  </t>
    </r>
  </si>
  <si>
    <r>
      <t>6.1</t>
    </r>
    <r>
      <rPr>
        <vertAlign val="superscript"/>
        <sz val="10"/>
        <color rgb="FF362B36"/>
        <rFont val="Verdana"/>
        <family val="2"/>
      </rPr>
      <t>P  </t>
    </r>
  </si>
  <si>
    <r>
      <t>6.2</t>
    </r>
    <r>
      <rPr>
        <vertAlign val="superscript"/>
        <sz val="10"/>
        <color rgb="FF2779AA"/>
        <rFont val="Verdana"/>
        <family val="2"/>
      </rPr>
      <t>P  </t>
    </r>
  </si>
  <si>
    <r>
      <t>7.6</t>
    </r>
    <r>
      <rPr>
        <vertAlign val="superscript"/>
        <sz val="10"/>
        <color rgb="FF362B36"/>
        <rFont val="Verdana"/>
        <family val="2"/>
      </rPr>
      <t>P  </t>
    </r>
  </si>
  <si>
    <r>
      <t>6.3</t>
    </r>
    <r>
      <rPr>
        <vertAlign val="superscript"/>
        <sz val="10"/>
        <color rgb="FF362B36"/>
        <rFont val="Verdana"/>
        <family val="2"/>
      </rPr>
      <t>P  </t>
    </r>
  </si>
  <si>
    <r>
      <t>7.8</t>
    </r>
    <r>
      <rPr>
        <vertAlign val="superscript"/>
        <sz val="10"/>
        <color rgb="FF2779AA"/>
        <rFont val="Verdana"/>
        <family val="2"/>
      </rPr>
      <t>P  </t>
    </r>
  </si>
  <si>
    <r>
      <t>8.2</t>
    </r>
    <r>
      <rPr>
        <vertAlign val="superscript"/>
        <sz val="10"/>
        <color rgb="FF2779AA"/>
        <rFont val="Verdana"/>
        <family val="2"/>
      </rPr>
      <t>P  [4]</t>
    </r>
  </si>
  <si>
    <r>
      <t>7.1</t>
    </r>
    <r>
      <rPr>
        <vertAlign val="superscript"/>
        <sz val="10"/>
        <color rgb="FF2779AA"/>
        <rFont val="Verdana"/>
        <family val="2"/>
      </rPr>
      <t>P  [4]</t>
    </r>
  </si>
  <si>
    <r>
      <t>8.6</t>
    </r>
    <r>
      <rPr>
        <vertAlign val="superscript"/>
        <sz val="10"/>
        <color rgb="FF362B36"/>
        <rFont val="Verdana"/>
        <family val="2"/>
      </rPr>
      <t>P  </t>
    </r>
  </si>
  <si>
    <r>
      <t>8.7</t>
    </r>
    <r>
      <rPr>
        <vertAlign val="superscript"/>
        <sz val="10"/>
        <color rgb="FF2779AA"/>
        <rFont val="Verdana"/>
        <family val="2"/>
      </rPr>
      <t>P  </t>
    </r>
  </si>
  <si>
    <r>
      <t>9.0</t>
    </r>
    <r>
      <rPr>
        <vertAlign val="superscript"/>
        <sz val="10"/>
        <color rgb="FF362B36"/>
        <rFont val="Verdana"/>
        <family val="2"/>
      </rPr>
      <t>P  </t>
    </r>
  </si>
  <si>
    <r>
      <t>8.2</t>
    </r>
    <r>
      <rPr>
        <vertAlign val="superscript"/>
        <sz val="10"/>
        <color rgb="FF362B36"/>
        <rFont val="Verdana"/>
        <family val="2"/>
      </rPr>
      <t>P  </t>
    </r>
  </si>
  <si>
    <r>
      <t>9.3</t>
    </r>
    <r>
      <rPr>
        <vertAlign val="superscript"/>
        <sz val="10"/>
        <color rgb="FF2779AA"/>
        <rFont val="Verdana"/>
        <family val="2"/>
      </rPr>
      <t>P  </t>
    </r>
  </si>
  <si>
    <r>
      <t>8.1</t>
    </r>
    <r>
      <rPr>
        <vertAlign val="superscript"/>
        <sz val="10"/>
        <color rgb="FF2779AA"/>
        <rFont val="Verdana"/>
        <family val="2"/>
      </rPr>
      <t>P  </t>
    </r>
  </si>
  <si>
    <r>
      <t>8.6</t>
    </r>
    <r>
      <rPr>
        <vertAlign val="superscript"/>
        <sz val="10"/>
        <color rgb="FF2779AA"/>
        <rFont val="Verdana"/>
        <family val="2"/>
      </rPr>
      <t>P  </t>
    </r>
  </si>
  <si>
    <r>
      <t>9.3</t>
    </r>
    <r>
      <rPr>
        <vertAlign val="superscript"/>
        <sz val="10"/>
        <color rgb="FF362B36"/>
        <rFont val="Verdana"/>
        <family val="2"/>
      </rPr>
      <t>P  </t>
    </r>
  </si>
  <si>
    <r>
      <t>8.0</t>
    </r>
    <r>
      <rPr>
        <vertAlign val="superscript"/>
        <sz val="10"/>
        <color rgb="FF362B36"/>
        <rFont val="Verdana"/>
        <family val="2"/>
      </rPr>
      <t>P  </t>
    </r>
  </si>
  <si>
    <r>
      <t>8.9</t>
    </r>
    <r>
      <rPr>
        <vertAlign val="superscript"/>
        <sz val="10"/>
        <color rgb="FF2779AA"/>
        <rFont val="Verdana"/>
        <family val="2"/>
      </rPr>
      <t>P  </t>
    </r>
  </si>
  <si>
    <r>
      <t>7.6</t>
    </r>
    <r>
      <rPr>
        <vertAlign val="superscript"/>
        <sz val="10"/>
        <color rgb="FF2779AA"/>
        <rFont val="Verdana"/>
        <family val="2"/>
      </rPr>
      <t>P  </t>
    </r>
  </si>
  <si>
    <r>
      <t>9.2</t>
    </r>
    <r>
      <rPr>
        <vertAlign val="superscript"/>
        <sz val="10"/>
        <color rgb="FF2779AA"/>
        <rFont val="Verdana"/>
        <family val="2"/>
      </rPr>
      <t>P  </t>
    </r>
  </si>
  <si>
    <r>
      <t>7.5</t>
    </r>
    <r>
      <rPr>
        <vertAlign val="superscript"/>
        <sz val="10"/>
        <color rgb="FF2779AA"/>
        <rFont val="Verdana"/>
        <family val="2"/>
      </rPr>
      <t>P  </t>
    </r>
  </si>
  <si>
    <r>
      <t>9.8</t>
    </r>
    <r>
      <rPr>
        <vertAlign val="superscript"/>
        <sz val="10"/>
        <color rgb="FF362B36"/>
        <rFont val="Verdana"/>
        <family val="2"/>
      </rPr>
      <t>P  </t>
    </r>
  </si>
  <si>
    <r>
      <t>8.8</t>
    </r>
    <r>
      <rPr>
        <vertAlign val="superscript"/>
        <sz val="10"/>
        <color rgb="FF362B36"/>
        <rFont val="Verdana"/>
        <family val="2"/>
      </rPr>
      <t>P  </t>
    </r>
  </si>
  <si>
    <r>
      <t>9.4</t>
    </r>
    <r>
      <rPr>
        <vertAlign val="superscript"/>
        <sz val="10"/>
        <color rgb="FF2779AA"/>
        <rFont val="Verdana"/>
        <family val="2"/>
      </rPr>
      <t>P  </t>
    </r>
  </si>
  <si>
    <r>
      <t>9.7</t>
    </r>
    <r>
      <rPr>
        <vertAlign val="superscript"/>
        <sz val="10"/>
        <color rgb="FF362B36"/>
        <rFont val="Verdana"/>
        <family val="2"/>
      </rPr>
      <t>P  </t>
    </r>
  </si>
  <si>
    <r>
      <t>9.2</t>
    </r>
    <r>
      <rPr>
        <vertAlign val="superscript"/>
        <sz val="10"/>
        <color rgb="FF362B36"/>
        <rFont val="Verdana"/>
        <family val="2"/>
      </rPr>
      <t>P  </t>
    </r>
  </si>
  <si>
    <r>
      <t>9.7</t>
    </r>
    <r>
      <rPr>
        <vertAlign val="superscript"/>
        <sz val="10"/>
        <color rgb="FF2779AA"/>
        <rFont val="Verdana"/>
        <family val="2"/>
      </rPr>
      <t>P  </t>
    </r>
  </si>
  <si>
    <r>
      <t>8.8</t>
    </r>
    <r>
      <rPr>
        <vertAlign val="superscript"/>
        <sz val="10"/>
        <color rgb="FF2779AA"/>
        <rFont val="Verdana"/>
        <family val="2"/>
      </rPr>
      <t>P  </t>
    </r>
  </si>
  <si>
    <r>
      <t>10.5</t>
    </r>
    <r>
      <rPr>
        <vertAlign val="superscript"/>
        <sz val="10"/>
        <color rgb="FF362B36"/>
        <rFont val="Verdana"/>
        <family val="2"/>
      </rPr>
      <t>P  </t>
    </r>
  </si>
  <si>
    <r>
      <t>8.9</t>
    </r>
    <r>
      <rPr>
        <vertAlign val="superscript"/>
        <sz val="10"/>
        <color rgb="FF362B36"/>
        <rFont val="Verdana"/>
        <family val="2"/>
      </rPr>
      <t>P  </t>
    </r>
  </si>
  <si>
    <r>
      <t>10.1</t>
    </r>
    <r>
      <rPr>
        <vertAlign val="superscript"/>
        <sz val="10"/>
        <color rgb="FF2779AA"/>
        <rFont val="Verdana"/>
        <family val="2"/>
      </rPr>
      <t>P  </t>
    </r>
  </si>
  <si>
    <r>
      <t>8.4</t>
    </r>
    <r>
      <rPr>
        <vertAlign val="superscript"/>
        <sz val="10"/>
        <color rgb="FF2779AA"/>
        <rFont val="Verdana"/>
        <family val="2"/>
      </rPr>
      <t>P  </t>
    </r>
  </si>
  <si>
    <t>Date</t>
  </si>
  <si>
    <t>Max</t>
  </si>
  <si>
    <t>Min</t>
  </si>
  <si>
    <t>Mean</t>
  </si>
  <si>
    <t>Discharge</t>
  </si>
  <si>
    <t>JW</t>
  </si>
  <si>
    <t xml:space="preserve">JW </t>
  </si>
  <si>
    <r>
      <t>10.5</t>
    </r>
    <r>
      <rPr>
        <vertAlign val="superscript"/>
        <sz val="10"/>
        <color rgb="FF2779AA"/>
        <rFont val="Verdana"/>
        <family val="2"/>
      </rPr>
      <t>P  </t>
    </r>
  </si>
  <si>
    <r>
      <t>10.8</t>
    </r>
    <r>
      <rPr>
        <vertAlign val="superscript"/>
        <sz val="10"/>
        <color rgb="FF362B36"/>
        <rFont val="Verdana"/>
        <family val="2"/>
      </rPr>
      <t>P  </t>
    </r>
  </si>
  <si>
    <r>
      <t>10.3</t>
    </r>
    <r>
      <rPr>
        <vertAlign val="superscript"/>
        <sz val="10"/>
        <color rgb="FF2779AA"/>
        <rFont val="Verdana"/>
        <family val="2"/>
      </rPr>
      <t>P  </t>
    </r>
  </si>
  <si>
    <r>
      <t>9.6</t>
    </r>
    <r>
      <rPr>
        <vertAlign val="superscript"/>
        <sz val="10"/>
        <color rgb="FF362B36"/>
        <rFont val="Verdana"/>
        <family val="2"/>
      </rPr>
      <t>P  </t>
    </r>
  </si>
  <si>
    <r>
      <t>9.6</t>
    </r>
    <r>
      <rPr>
        <vertAlign val="superscript"/>
        <sz val="10"/>
        <color rgb="FF2779AA"/>
        <rFont val="Verdana"/>
        <family val="2"/>
      </rPr>
      <t>P  </t>
    </r>
  </si>
  <si>
    <r>
      <t>8.0</t>
    </r>
    <r>
      <rPr>
        <vertAlign val="superscript"/>
        <sz val="10"/>
        <color rgb="FF2779AA"/>
        <rFont val="Verdana"/>
        <family val="2"/>
      </rPr>
      <t>P  </t>
    </r>
  </si>
  <si>
    <r>
      <t>10.0</t>
    </r>
    <r>
      <rPr>
        <vertAlign val="superscript"/>
        <sz val="10"/>
        <color rgb="FF362B36"/>
        <rFont val="Verdana"/>
        <family val="2"/>
      </rPr>
      <t>P  </t>
    </r>
  </si>
  <si>
    <r>
      <t>10.7</t>
    </r>
    <r>
      <rPr>
        <vertAlign val="superscript"/>
        <sz val="10"/>
        <color rgb="FF2779AA"/>
        <rFont val="Verdana"/>
        <family val="2"/>
      </rPr>
      <t>P  </t>
    </r>
  </si>
  <si>
    <r>
      <t>11.3</t>
    </r>
    <r>
      <rPr>
        <vertAlign val="superscript"/>
        <sz val="10"/>
        <color rgb="FF362B36"/>
        <rFont val="Verdana"/>
        <family val="2"/>
      </rPr>
      <t>P  </t>
    </r>
  </si>
  <si>
    <r>
      <t>11.9</t>
    </r>
    <r>
      <rPr>
        <vertAlign val="superscript"/>
        <sz val="10"/>
        <color rgb="FF2779AA"/>
        <rFont val="Verdana"/>
        <family val="2"/>
      </rPr>
      <t>P  </t>
    </r>
  </si>
  <si>
    <r>
      <t>9.8</t>
    </r>
    <r>
      <rPr>
        <vertAlign val="superscript"/>
        <sz val="10"/>
        <color rgb="FF2779AA"/>
        <rFont val="Verdana"/>
        <family val="2"/>
      </rPr>
      <t>P  </t>
    </r>
  </si>
  <si>
    <r>
      <t>12.5</t>
    </r>
    <r>
      <rPr>
        <vertAlign val="superscript"/>
        <sz val="10"/>
        <color rgb="FF362B36"/>
        <rFont val="Verdana"/>
        <family val="2"/>
      </rPr>
      <t>P  </t>
    </r>
  </si>
  <si>
    <r>
      <t>10.4</t>
    </r>
    <r>
      <rPr>
        <vertAlign val="superscript"/>
        <sz val="10"/>
        <color rgb="FF362B36"/>
        <rFont val="Verdana"/>
        <family val="2"/>
      </rPr>
      <t>P  </t>
    </r>
  </si>
  <si>
    <r>
      <t>11.4</t>
    </r>
    <r>
      <rPr>
        <vertAlign val="superscript"/>
        <sz val="10"/>
        <color rgb="FF362B36"/>
        <rFont val="Verdana"/>
        <family val="2"/>
      </rPr>
      <t>P  </t>
    </r>
  </si>
  <si>
    <r>
      <t>11.6</t>
    </r>
    <r>
      <rPr>
        <vertAlign val="superscript"/>
        <sz val="10"/>
        <color rgb="FF2779AA"/>
        <rFont val="Verdana"/>
        <family val="2"/>
      </rPr>
      <t>P  </t>
    </r>
  </si>
  <si>
    <r>
      <t>10.9</t>
    </r>
    <r>
      <rPr>
        <vertAlign val="superscript"/>
        <sz val="10"/>
        <color rgb="FF2779AA"/>
        <rFont val="Verdana"/>
        <family val="2"/>
      </rPr>
      <t>P  </t>
    </r>
  </si>
  <si>
    <r>
      <t>9.9</t>
    </r>
    <r>
      <rPr>
        <vertAlign val="superscript"/>
        <sz val="10"/>
        <color rgb="FF2779AA"/>
        <rFont val="Verdana"/>
        <family val="2"/>
      </rPr>
      <t>P  </t>
    </r>
  </si>
  <si>
    <r>
      <t>10.4</t>
    </r>
    <r>
      <rPr>
        <vertAlign val="superscript"/>
        <sz val="10"/>
        <color rgb="FF2779AA"/>
        <rFont val="Verdana"/>
        <family val="2"/>
      </rPr>
      <t>P  </t>
    </r>
  </si>
  <si>
    <r>
      <t>11.0</t>
    </r>
    <r>
      <rPr>
        <vertAlign val="superscript"/>
        <sz val="10"/>
        <color rgb="FF362B36"/>
        <rFont val="Verdana"/>
        <family val="2"/>
      </rPr>
      <t>P  </t>
    </r>
  </si>
  <si>
    <r>
      <t>11.1</t>
    </r>
    <r>
      <rPr>
        <vertAlign val="superscript"/>
        <sz val="10"/>
        <color rgb="FF2779AA"/>
        <rFont val="Verdana"/>
        <family val="2"/>
      </rPr>
      <t>P  </t>
    </r>
  </si>
  <si>
    <r>
      <t>10.0</t>
    </r>
    <r>
      <rPr>
        <vertAlign val="superscript"/>
        <sz val="10"/>
        <color rgb="FF2779AA"/>
        <rFont val="Verdana"/>
        <family val="2"/>
      </rPr>
      <t>P  </t>
    </r>
  </si>
  <si>
    <t>Kit.number</t>
  </si>
  <si>
    <t>Sample #</t>
  </si>
  <si>
    <t>Feeder?</t>
  </si>
  <si>
    <t>Main Fishing Location/Launch</t>
  </si>
  <si>
    <t>Location</t>
  </si>
  <si>
    <t>Comment</t>
  </si>
  <si>
    <t>Angler/Guide</t>
  </si>
  <si>
    <t>Date New Ethanol</t>
  </si>
  <si>
    <t>Ethanol Changed</t>
  </si>
  <si>
    <t>Collection Method</t>
  </si>
  <si>
    <t>Name</t>
  </si>
  <si>
    <t>Phone</t>
  </si>
  <si>
    <t>Confidence Level</t>
  </si>
  <si>
    <t>Email</t>
  </si>
  <si>
    <t>Supplies</t>
  </si>
  <si>
    <t>John Anderson</t>
  </si>
  <si>
    <t>Mike Hall</t>
  </si>
  <si>
    <t>Kit 6 and 10 new vials 2020</t>
  </si>
  <si>
    <t>High</t>
  </si>
  <si>
    <t>Travis Bowman</t>
  </si>
  <si>
    <t>Bryan Pomfrey</t>
  </si>
  <si>
    <t>Andrew Wells</t>
  </si>
  <si>
    <t>Jay Lander</t>
  </si>
  <si>
    <t xml:space="preserve">Kit and 5 new vials </t>
  </si>
  <si>
    <t>2020 #5</t>
  </si>
  <si>
    <t xml:space="preserve">Kit 2020 </t>
  </si>
  <si>
    <t xml:space="preserve">High </t>
  </si>
  <si>
    <t>5 new vials 2020</t>
  </si>
  <si>
    <t>Shane Blair</t>
  </si>
  <si>
    <t>high</t>
  </si>
  <si>
    <t>John Weber</t>
  </si>
  <si>
    <t>Richard Brenson</t>
  </si>
  <si>
    <t>kit from 19 and 5 new vials</t>
  </si>
  <si>
    <t>Joe Janowitz</t>
  </si>
  <si>
    <t>kit 1 2020</t>
  </si>
  <si>
    <t>Mike Miller</t>
  </si>
  <si>
    <t>Kit 2 2020</t>
  </si>
  <si>
    <t>541 425 0019</t>
  </si>
  <si>
    <t xml:space="preserve">Curtis Edwards </t>
  </si>
  <si>
    <t>Kit from 2019</t>
  </si>
  <si>
    <t>Mike Becker</t>
  </si>
  <si>
    <t>541 425-0320</t>
  </si>
  <si>
    <t>Dan Fernandez</t>
  </si>
  <si>
    <t>541 373-1337</t>
  </si>
  <si>
    <t>916 212-7639</t>
  </si>
  <si>
    <t>Kit 3 2020</t>
  </si>
  <si>
    <t>Jim White</t>
  </si>
  <si>
    <t>530 972-9804</t>
  </si>
  <si>
    <t>kit 4 2020</t>
  </si>
  <si>
    <t>low</t>
  </si>
  <si>
    <t>medium</t>
  </si>
  <si>
    <t>541 678-2616</t>
  </si>
  <si>
    <t>541 425-1515</t>
  </si>
  <si>
    <t>503 319-2450</t>
  </si>
  <si>
    <t>541 373-1647</t>
  </si>
  <si>
    <t>440 796-8084</t>
  </si>
  <si>
    <t>541 761-7797</t>
  </si>
  <si>
    <t>541 255-9014</t>
  </si>
  <si>
    <t>530 276-7367</t>
  </si>
  <si>
    <t>541 373-3620</t>
  </si>
  <si>
    <t>541 373-3695</t>
  </si>
  <si>
    <t>Robin Crisler</t>
  </si>
  <si>
    <t>541 670-2220</t>
  </si>
  <si>
    <t>Kit 6 2020</t>
  </si>
  <si>
    <t>Verne Tarwater</t>
  </si>
  <si>
    <t>541 425-1444</t>
  </si>
  <si>
    <t>kit 7 2020</t>
  </si>
  <si>
    <t>Jock Headlee</t>
  </si>
  <si>
    <t>541698-7596</t>
  </si>
  <si>
    <t>kit 8 2020</t>
  </si>
  <si>
    <t>Harold Richmond</t>
  </si>
  <si>
    <t>415 320-2347</t>
  </si>
  <si>
    <t>kit 9 2020</t>
  </si>
  <si>
    <t>541 373-0233</t>
  </si>
  <si>
    <t xml:space="preserve">Steve Mazur </t>
  </si>
  <si>
    <t>541 373-1807</t>
  </si>
  <si>
    <t>Shaun Carpenter</t>
  </si>
  <si>
    <t>541 698-8088</t>
  </si>
  <si>
    <t>10 new vial and kit from 2019</t>
  </si>
  <si>
    <t xml:space="preserve">George Lewis </t>
  </si>
  <si>
    <t>kit 10 2020</t>
  </si>
  <si>
    <t>Bill Divens</t>
  </si>
  <si>
    <t>530 941 2398</t>
  </si>
  <si>
    <t>kit 11 2020</t>
  </si>
  <si>
    <t>Lanny Cutsforth</t>
  </si>
  <si>
    <t>541 247-2471</t>
  </si>
  <si>
    <t>kit 12 2020</t>
  </si>
  <si>
    <t>Bryan Gagnon</t>
  </si>
  <si>
    <t>541 254-0864</t>
  </si>
  <si>
    <t>kit 13 2020</t>
  </si>
  <si>
    <t>Nick Loebs</t>
  </si>
  <si>
    <t>kit 14 2020</t>
  </si>
  <si>
    <t>Chuck Bond</t>
  </si>
  <si>
    <t>541 251-3007</t>
  </si>
  <si>
    <t>541 373-3010</t>
  </si>
  <si>
    <t>kit 15 2020</t>
  </si>
  <si>
    <t>Mike Roberts</t>
  </si>
  <si>
    <t>541 425-0414</t>
  </si>
  <si>
    <t>kit 16 2020</t>
  </si>
  <si>
    <t>Gene Garner</t>
  </si>
  <si>
    <t>541 290-1915</t>
  </si>
  <si>
    <t>kit 17 2020</t>
  </si>
  <si>
    <t>Jake Jacobson</t>
  </si>
  <si>
    <t>541 661-4309</t>
  </si>
  <si>
    <t>kit from 2019</t>
  </si>
  <si>
    <t>Ronnie Davis</t>
  </si>
  <si>
    <t>541 260-4179</t>
  </si>
  <si>
    <t>kit 18 2020</t>
  </si>
  <si>
    <t xml:space="preserve">Stan Atkinson </t>
  </si>
  <si>
    <t>541 951-5066</t>
  </si>
  <si>
    <t>kit 19 2020</t>
  </si>
  <si>
    <t>Pat Delaney</t>
  </si>
  <si>
    <t>541 661-3402</t>
  </si>
  <si>
    <t>kit 20 2020</t>
  </si>
  <si>
    <t>Rick Howard</t>
  </si>
  <si>
    <t>541 740-4986</t>
  </si>
  <si>
    <t>kit from 2019 and 5 new vials</t>
  </si>
  <si>
    <t>Quosatana</t>
  </si>
  <si>
    <t>Mike Hull</t>
  </si>
  <si>
    <t>Angler</t>
  </si>
  <si>
    <t>Elephant Rock</t>
  </si>
  <si>
    <t>Willows</t>
  </si>
  <si>
    <t>Tom Hope</t>
  </si>
  <si>
    <t>Lobster Creek</t>
  </si>
  <si>
    <t>Dunk</t>
  </si>
  <si>
    <t>Cole Riffle</t>
  </si>
  <si>
    <t>Shallow Riffle</t>
  </si>
  <si>
    <t>Steve Mazur</t>
  </si>
  <si>
    <t>yes</t>
  </si>
  <si>
    <t>Mill Site</t>
  </si>
  <si>
    <t xml:space="preserve">Lobster </t>
  </si>
  <si>
    <t>Joe Janowicz</t>
  </si>
  <si>
    <t>kit from 2019 and 5 new vial</t>
  </si>
  <si>
    <t>Ross Bell</t>
  </si>
  <si>
    <t>Kit 21 2020, turned in kiit from 2019</t>
  </si>
  <si>
    <t>Sam Zuegner</t>
  </si>
  <si>
    <t>Jared Gray</t>
  </si>
  <si>
    <t>Medium</t>
  </si>
  <si>
    <t>Chris Young</t>
  </si>
  <si>
    <t>Kit  22 from 2019 and 5 new vial</t>
  </si>
  <si>
    <t>Tyson Crumley</t>
  </si>
  <si>
    <t>541 698-8338</t>
  </si>
  <si>
    <t>541 698-7950</t>
  </si>
  <si>
    <t>253 279-8133</t>
  </si>
  <si>
    <t>541 373-3895</t>
  </si>
  <si>
    <t>541 698-8103</t>
  </si>
  <si>
    <t>Steve Rigg</t>
  </si>
  <si>
    <t>707 484-6057</t>
  </si>
  <si>
    <t>Yes</t>
  </si>
  <si>
    <t>Harold Helton</t>
  </si>
  <si>
    <t>541 698-0895</t>
  </si>
  <si>
    <t>kit 23 2020</t>
  </si>
  <si>
    <t>Big Joe</t>
  </si>
  <si>
    <t>541 373-0159</t>
  </si>
  <si>
    <t>Kit 24 2020</t>
  </si>
  <si>
    <t>Stephon "Mailboats guy"</t>
  </si>
  <si>
    <t>Not given</t>
  </si>
  <si>
    <t>Kit 25 2020</t>
  </si>
  <si>
    <t>Cave Junction Jared</t>
  </si>
  <si>
    <t>Kit 26 2020</t>
  </si>
  <si>
    <t>Mike Edwards</t>
  </si>
  <si>
    <t>541 217-9598</t>
  </si>
  <si>
    <t>Kit 27 2020</t>
  </si>
  <si>
    <t>kit 30 2019</t>
  </si>
  <si>
    <r>
      <t>11.0</t>
    </r>
    <r>
      <rPr>
        <vertAlign val="superscript"/>
        <sz val="10"/>
        <color rgb="FF2779AA"/>
        <rFont val="Verdana"/>
        <family val="2"/>
      </rPr>
      <t>P  </t>
    </r>
  </si>
  <si>
    <r>
      <t>10.1</t>
    </r>
    <r>
      <rPr>
        <vertAlign val="superscript"/>
        <sz val="10"/>
        <color rgb="FF362B36"/>
        <rFont val="Verdana"/>
        <family val="2"/>
      </rPr>
      <t>P  </t>
    </r>
  </si>
  <si>
    <r>
      <t>10.2</t>
    </r>
    <r>
      <rPr>
        <vertAlign val="superscript"/>
        <sz val="10"/>
        <color rgb="FF2779AA"/>
        <rFont val="Verdana"/>
        <family val="2"/>
      </rPr>
      <t>P  </t>
    </r>
  </si>
  <si>
    <r>
      <t>10.2</t>
    </r>
    <r>
      <rPr>
        <vertAlign val="superscript"/>
        <sz val="10"/>
        <color rgb="FF362B36"/>
        <rFont val="Verdana"/>
        <family val="2"/>
      </rPr>
      <t>P  </t>
    </r>
  </si>
  <si>
    <r>
      <t>9.4</t>
    </r>
    <r>
      <rPr>
        <vertAlign val="superscript"/>
        <sz val="10"/>
        <color rgb="FF362B36"/>
        <rFont val="Verdana"/>
        <family val="2"/>
      </rPr>
      <t>P  </t>
    </r>
  </si>
  <si>
    <r>
      <t>9.1</t>
    </r>
    <r>
      <rPr>
        <vertAlign val="superscript"/>
        <sz val="10"/>
        <color rgb="FF2779AA"/>
        <rFont val="Verdana"/>
        <family val="2"/>
      </rPr>
      <t>P  </t>
    </r>
  </si>
  <si>
    <r>
      <t>9.5</t>
    </r>
    <r>
      <rPr>
        <vertAlign val="superscript"/>
        <sz val="10"/>
        <color rgb="FF2779AA"/>
        <rFont val="Verdana"/>
        <family val="2"/>
      </rPr>
      <t>P  </t>
    </r>
  </si>
  <si>
    <r>
      <t>9.5</t>
    </r>
    <r>
      <rPr>
        <vertAlign val="superscript"/>
        <sz val="10"/>
        <color rgb="FF362B36"/>
        <rFont val="Verdana"/>
        <family val="2"/>
      </rPr>
      <t>P  </t>
    </r>
  </si>
  <si>
    <r>
      <t>10.9</t>
    </r>
    <r>
      <rPr>
        <vertAlign val="superscript"/>
        <sz val="10"/>
        <color rgb="FF362B36"/>
        <rFont val="Verdana"/>
        <family val="2"/>
      </rPr>
      <t>P  </t>
    </r>
  </si>
  <si>
    <r>
      <t>12.1</t>
    </r>
    <r>
      <rPr>
        <vertAlign val="superscript"/>
        <sz val="10"/>
        <color rgb="FF2779AA"/>
        <rFont val="Verdana"/>
        <family val="2"/>
      </rPr>
      <t>P  </t>
    </r>
  </si>
  <si>
    <r>
      <t>13.1</t>
    </r>
    <r>
      <rPr>
        <vertAlign val="superscript"/>
        <sz val="10"/>
        <color rgb="FF362B36"/>
        <rFont val="Verdana"/>
        <family val="2"/>
      </rPr>
      <t>P  </t>
    </r>
  </si>
  <si>
    <r>
      <t>11.9</t>
    </r>
    <r>
      <rPr>
        <vertAlign val="superscript"/>
        <sz val="10"/>
        <color rgb="FF362B36"/>
        <rFont val="Verdana"/>
        <family val="2"/>
      </rPr>
      <t>P  </t>
    </r>
  </si>
  <si>
    <r>
      <t>14.3</t>
    </r>
    <r>
      <rPr>
        <vertAlign val="superscript"/>
        <sz val="10"/>
        <color rgb="FF2779AA"/>
        <rFont val="Verdana"/>
        <family val="2"/>
      </rPr>
      <t>P  </t>
    </r>
  </si>
  <si>
    <r>
      <t>12.0</t>
    </r>
    <r>
      <rPr>
        <vertAlign val="superscript"/>
        <sz val="10"/>
        <color rgb="FF2779AA"/>
        <rFont val="Verdana"/>
        <family val="2"/>
      </rPr>
      <t>P  </t>
    </r>
  </si>
  <si>
    <r>
      <t>13.0</t>
    </r>
    <r>
      <rPr>
        <vertAlign val="superscript"/>
        <sz val="10"/>
        <color rgb="FF2779AA"/>
        <rFont val="Verdana"/>
        <family val="2"/>
      </rPr>
      <t>P  </t>
    </r>
  </si>
  <si>
    <r>
      <t>15.4</t>
    </r>
    <r>
      <rPr>
        <vertAlign val="superscript"/>
        <sz val="10"/>
        <color rgb="FF362B36"/>
        <rFont val="Verdana"/>
        <family val="2"/>
      </rPr>
      <t>P  </t>
    </r>
  </si>
  <si>
    <r>
      <t>12.9</t>
    </r>
    <r>
      <rPr>
        <vertAlign val="superscript"/>
        <sz val="10"/>
        <color rgb="FF362B36"/>
        <rFont val="Verdana"/>
        <family val="2"/>
      </rPr>
      <t>P  </t>
    </r>
  </si>
  <si>
    <r>
      <t>14.0</t>
    </r>
    <r>
      <rPr>
        <vertAlign val="superscript"/>
        <sz val="10"/>
        <color rgb="FF362B36"/>
        <rFont val="Verdana"/>
        <family val="2"/>
      </rPr>
      <t>P  </t>
    </r>
  </si>
  <si>
    <r>
      <t>15.9</t>
    </r>
    <r>
      <rPr>
        <vertAlign val="superscript"/>
        <sz val="10"/>
        <color rgb="FF2779AA"/>
        <rFont val="Verdana"/>
        <family val="2"/>
      </rPr>
      <t>P  </t>
    </r>
  </si>
  <si>
    <r>
      <t>13.7</t>
    </r>
    <r>
      <rPr>
        <vertAlign val="superscript"/>
        <sz val="10"/>
        <color rgb="FF2779AA"/>
        <rFont val="Verdana"/>
        <family val="2"/>
      </rPr>
      <t>P  </t>
    </r>
  </si>
  <si>
    <r>
      <t>14.6</t>
    </r>
    <r>
      <rPr>
        <vertAlign val="superscript"/>
        <sz val="10"/>
        <color rgb="FF2779AA"/>
        <rFont val="Verdana"/>
        <family val="2"/>
      </rPr>
      <t>P  </t>
    </r>
  </si>
  <si>
    <r>
      <t>16.0</t>
    </r>
    <r>
      <rPr>
        <vertAlign val="superscript"/>
        <sz val="10"/>
        <color rgb="FF362B36"/>
        <rFont val="Verdana"/>
        <family val="2"/>
      </rPr>
      <t>P  </t>
    </r>
  </si>
  <si>
    <r>
      <t>13.7</t>
    </r>
    <r>
      <rPr>
        <vertAlign val="superscript"/>
        <sz val="10"/>
        <color rgb="FF362B36"/>
        <rFont val="Verdana"/>
        <family val="2"/>
      </rPr>
      <t>P  </t>
    </r>
  </si>
  <si>
    <r>
      <t>14.7</t>
    </r>
    <r>
      <rPr>
        <vertAlign val="superscript"/>
        <sz val="10"/>
        <color rgb="FF362B36"/>
        <rFont val="Verdana"/>
        <family val="2"/>
      </rPr>
      <t>P  </t>
    </r>
  </si>
  <si>
    <r>
      <t>14.7</t>
    </r>
    <r>
      <rPr>
        <vertAlign val="superscript"/>
        <sz val="10"/>
        <color rgb="FF2779AA"/>
        <rFont val="Verdana"/>
        <family val="2"/>
      </rPr>
      <t>P  </t>
    </r>
  </si>
  <si>
    <r>
      <t>15.8</t>
    </r>
    <r>
      <rPr>
        <vertAlign val="superscript"/>
        <sz val="10"/>
        <color rgb="FF362B36"/>
        <rFont val="Verdana"/>
        <family val="2"/>
      </rPr>
      <t>P  </t>
    </r>
  </si>
  <si>
    <r>
      <t>13.4</t>
    </r>
    <r>
      <rPr>
        <vertAlign val="superscript"/>
        <sz val="10"/>
        <color rgb="FF362B36"/>
        <rFont val="Verdana"/>
        <family val="2"/>
      </rPr>
      <t>P  </t>
    </r>
  </si>
  <si>
    <r>
      <t>14.5</t>
    </r>
    <r>
      <rPr>
        <vertAlign val="superscript"/>
        <sz val="10"/>
        <color rgb="FF362B36"/>
        <rFont val="Verdana"/>
        <family val="2"/>
      </rPr>
      <t>P  </t>
    </r>
  </si>
  <si>
    <r>
      <t>15.2</t>
    </r>
    <r>
      <rPr>
        <vertAlign val="superscript"/>
        <sz val="10"/>
        <color rgb="FF2779AA"/>
        <rFont val="Verdana"/>
        <family val="2"/>
      </rPr>
      <t>P  </t>
    </r>
  </si>
  <si>
    <r>
      <t>13.4</t>
    </r>
    <r>
      <rPr>
        <vertAlign val="superscript"/>
        <sz val="10"/>
        <color rgb="FF2779AA"/>
        <rFont val="Verdana"/>
        <family val="2"/>
      </rPr>
      <t>P  </t>
    </r>
  </si>
  <si>
    <r>
      <t>13.5</t>
    </r>
    <r>
      <rPr>
        <vertAlign val="superscript"/>
        <sz val="10"/>
        <color rgb="FF362B36"/>
        <rFont val="Verdana"/>
        <family val="2"/>
      </rPr>
      <t>P  </t>
    </r>
  </si>
  <si>
    <r>
      <t>16.2</t>
    </r>
    <r>
      <rPr>
        <vertAlign val="superscript"/>
        <sz val="10"/>
        <color rgb="FF2779AA"/>
        <rFont val="Verdana"/>
        <family val="2"/>
      </rPr>
      <t>P  </t>
    </r>
  </si>
  <si>
    <r>
      <t>14.8</t>
    </r>
    <r>
      <rPr>
        <vertAlign val="superscript"/>
        <sz val="10"/>
        <color rgb="FF2779AA"/>
        <rFont val="Verdana"/>
        <family val="2"/>
      </rPr>
      <t>P  </t>
    </r>
  </si>
  <si>
    <r>
      <t>14.4</t>
    </r>
    <r>
      <rPr>
        <vertAlign val="superscript"/>
        <sz val="10"/>
        <color rgb="FF362B36"/>
        <rFont val="Verdana"/>
        <family val="2"/>
      </rPr>
      <t>P  </t>
    </r>
  </si>
  <si>
    <r>
      <t>14.9</t>
    </r>
    <r>
      <rPr>
        <vertAlign val="superscript"/>
        <sz val="10"/>
        <color rgb="FF362B36"/>
        <rFont val="Verdana"/>
        <family val="2"/>
      </rPr>
      <t>P  </t>
    </r>
  </si>
  <si>
    <r>
      <t>16.5</t>
    </r>
    <r>
      <rPr>
        <vertAlign val="superscript"/>
        <sz val="10"/>
        <color rgb="FF2779AA"/>
        <rFont val="Verdana"/>
        <family val="2"/>
      </rPr>
      <t>P  </t>
    </r>
  </si>
  <si>
    <r>
      <t>14.1</t>
    </r>
    <r>
      <rPr>
        <vertAlign val="superscript"/>
        <sz val="10"/>
        <color rgb="FF2779AA"/>
        <rFont val="Verdana"/>
        <family val="2"/>
      </rPr>
      <t>P  </t>
    </r>
  </si>
  <si>
    <r>
      <t>15.1</t>
    </r>
    <r>
      <rPr>
        <vertAlign val="superscript"/>
        <sz val="10"/>
        <color rgb="FF2779AA"/>
        <rFont val="Verdana"/>
        <family val="2"/>
      </rPr>
      <t>P  </t>
    </r>
  </si>
  <si>
    <r>
      <t>16.5</t>
    </r>
    <r>
      <rPr>
        <vertAlign val="superscript"/>
        <sz val="10"/>
        <color rgb="FF362B36"/>
        <rFont val="Verdana"/>
        <family val="2"/>
      </rPr>
      <t>P  </t>
    </r>
  </si>
  <si>
    <r>
      <t>15.3</t>
    </r>
    <r>
      <rPr>
        <vertAlign val="superscript"/>
        <sz val="10"/>
        <color rgb="FF362B36"/>
        <rFont val="Verdana"/>
        <family val="2"/>
      </rPr>
      <t>P  </t>
    </r>
  </si>
  <si>
    <r>
      <t>17.0</t>
    </r>
    <r>
      <rPr>
        <vertAlign val="superscript"/>
        <sz val="10"/>
        <color rgb="FF2779AA"/>
        <rFont val="Verdana"/>
        <family val="2"/>
      </rPr>
      <t>P  </t>
    </r>
  </si>
  <si>
    <r>
      <t>15.0</t>
    </r>
    <r>
      <rPr>
        <vertAlign val="superscript"/>
        <sz val="10"/>
        <color rgb="FF2779AA"/>
        <rFont val="Verdana"/>
        <family val="2"/>
      </rPr>
      <t>P  </t>
    </r>
  </si>
  <si>
    <r>
      <t>15.8</t>
    </r>
    <r>
      <rPr>
        <vertAlign val="superscript"/>
        <sz val="10"/>
        <color rgb="FF2779AA"/>
        <rFont val="Verdana"/>
        <family val="2"/>
      </rPr>
      <t>P  </t>
    </r>
  </si>
  <si>
    <t># of Samples 2020</t>
  </si>
  <si>
    <t># of Samples 2019</t>
  </si>
  <si>
    <t>running total 2019</t>
  </si>
  <si>
    <t>running total 2020</t>
  </si>
  <si>
    <t>Month</t>
  </si>
  <si>
    <t>2019 samples</t>
  </si>
  <si>
    <t>2020 samples</t>
  </si>
  <si>
    <t>February</t>
  </si>
  <si>
    <t>March</t>
  </si>
  <si>
    <t>April</t>
  </si>
  <si>
    <t>May</t>
  </si>
  <si>
    <t>June</t>
  </si>
  <si>
    <t>July</t>
  </si>
  <si>
    <r>
      <t>16.2</t>
    </r>
    <r>
      <rPr>
        <vertAlign val="superscript"/>
        <sz val="10"/>
        <color rgb="FF362B36"/>
        <rFont val="Verdana"/>
        <family val="2"/>
      </rPr>
      <t>P  </t>
    </r>
  </si>
  <si>
    <r>
      <t>15.7</t>
    </r>
    <r>
      <rPr>
        <vertAlign val="superscript"/>
        <sz val="10"/>
        <color rgb="FF362B36"/>
        <rFont val="Verdana"/>
        <family val="2"/>
      </rPr>
      <t>P  </t>
    </r>
  </si>
  <si>
    <r>
      <t>17.6</t>
    </r>
    <r>
      <rPr>
        <vertAlign val="superscript"/>
        <sz val="10"/>
        <color rgb="FF2779AA"/>
        <rFont val="Verdana"/>
        <family val="2"/>
      </rPr>
      <t>P  </t>
    </r>
  </si>
  <si>
    <r>
      <t>16.8</t>
    </r>
    <r>
      <rPr>
        <vertAlign val="superscript"/>
        <sz val="10"/>
        <color rgb="FF362B36"/>
        <rFont val="Verdana"/>
        <family val="2"/>
      </rPr>
      <t>P  </t>
    </r>
  </si>
  <si>
    <r>
      <t>15.7</t>
    </r>
    <r>
      <rPr>
        <vertAlign val="superscript"/>
        <sz val="10"/>
        <color rgb="FF2779AA"/>
        <rFont val="Verdana"/>
        <family val="2"/>
      </rPr>
      <t>P  </t>
    </r>
  </si>
  <si>
    <r>
      <t>17.7</t>
    </r>
    <r>
      <rPr>
        <vertAlign val="superscript"/>
        <sz val="10"/>
        <color rgb="FF362B36"/>
        <rFont val="Verdana"/>
        <family val="2"/>
      </rPr>
      <t>P  </t>
    </r>
  </si>
  <si>
    <r>
      <t>15.5</t>
    </r>
    <r>
      <rPr>
        <vertAlign val="superscript"/>
        <sz val="10"/>
        <color rgb="FF362B36"/>
        <rFont val="Verdana"/>
        <family val="2"/>
      </rPr>
      <t>P  </t>
    </r>
  </si>
  <si>
    <r>
      <t>16.4</t>
    </r>
    <r>
      <rPr>
        <vertAlign val="superscript"/>
        <sz val="10"/>
        <color rgb="FF362B36"/>
        <rFont val="Verdana"/>
        <family val="2"/>
      </rPr>
      <t>P  </t>
    </r>
  </si>
  <si>
    <r>
      <t>16.7</t>
    </r>
    <r>
      <rPr>
        <vertAlign val="superscript"/>
        <sz val="10"/>
        <color rgb="FF2779AA"/>
        <rFont val="Verdana"/>
        <family val="2"/>
      </rPr>
      <t>P  </t>
    </r>
  </si>
  <si>
    <r>
      <t>18.7</t>
    </r>
    <r>
      <rPr>
        <vertAlign val="superscript"/>
        <sz val="10"/>
        <color rgb="FF362B36"/>
        <rFont val="Verdana"/>
        <family val="2"/>
      </rPr>
      <t>P  </t>
    </r>
  </si>
  <si>
    <r>
      <t>17.0</t>
    </r>
    <r>
      <rPr>
        <vertAlign val="superscript"/>
        <sz val="10"/>
        <color rgb="FF362B36"/>
        <rFont val="Verdana"/>
        <family val="2"/>
      </rPr>
      <t>P  </t>
    </r>
  </si>
  <si>
    <r>
      <t>18.6</t>
    </r>
    <r>
      <rPr>
        <vertAlign val="superscript"/>
        <sz val="10"/>
        <color rgb="FF2779AA"/>
        <rFont val="Verdana"/>
        <family val="2"/>
      </rPr>
      <t>P  </t>
    </r>
  </si>
  <si>
    <r>
      <t>16.6</t>
    </r>
    <r>
      <rPr>
        <vertAlign val="superscript"/>
        <sz val="10"/>
        <color rgb="FF2779AA"/>
        <rFont val="Verdana"/>
        <family val="2"/>
      </rPr>
      <t>P  </t>
    </r>
  </si>
  <si>
    <r>
      <t>17.4</t>
    </r>
    <r>
      <rPr>
        <vertAlign val="superscript"/>
        <sz val="10"/>
        <color rgb="FF2779AA"/>
        <rFont val="Verdana"/>
        <family val="2"/>
      </rPr>
      <t>P  </t>
    </r>
  </si>
  <si>
    <r>
      <t>19.2</t>
    </r>
    <r>
      <rPr>
        <vertAlign val="superscript"/>
        <sz val="10"/>
        <color rgb="FF362B36"/>
        <rFont val="Verdana"/>
        <family val="2"/>
      </rPr>
      <t>P  </t>
    </r>
  </si>
  <si>
    <r>
      <t>17.1</t>
    </r>
    <r>
      <rPr>
        <vertAlign val="superscript"/>
        <sz val="10"/>
        <color rgb="FF362B36"/>
        <rFont val="Verdana"/>
        <family val="2"/>
      </rPr>
      <t>P  </t>
    </r>
  </si>
  <si>
    <r>
      <t>17.9</t>
    </r>
    <r>
      <rPr>
        <vertAlign val="superscript"/>
        <sz val="10"/>
        <color rgb="FF362B36"/>
        <rFont val="Verdana"/>
        <family val="2"/>
      </rPr>
      <t>P  </t>
    </r>
  </si>
  <si>
    <t>Weekly Average Discharge 2020</t>
  </si>
  <si>
    <t>Discharge 2019</t>
  </si>
  <si>
    <t>Temp 2019</t>
  </si>
  <si>
    <t>Weekly Average Temp 2020</t>
  </si>
  <si>
    <t>Greg Eide</t>
  </si>
  <si>
    <t>Kit from 2019 and 10 new vials</t>
  </si>
  <si>
    <t>541 698-7708</t>
  </si>
  <si>
    <t>Hatchery</t>
  </si>
  <si>
    <t>Wild</t>
  </si>
  <si>
    <t>Snag Patch</t>
  </si>
  <si>
    <t>Stan Atkinson</t>
  </si>
  <si>
    <t>Cliff Lance</t>
  </si>
  <si>
    <t>Clay Banks</t>
  </si>
  <si>
    <r>
      <t>16.6</t>
    </r>
    <r>
      <rPr>
        <vertAlign val="superscript"/>
        <sz val="10"/>
        <color rgb="FF362B36"/>
        <rFont val="Verdana"/>
        <family val="2"/>
      </rPr>
      <t>P  </t>
    </r>
  </si>
  <si>
    <r>
      <t>16.3</t>
    </r>
    <r>
      <rPr>
        <vertAlign val="superscript"/>
        <sz val="10"/>
        <color rgb="FF362B36"/>
        <rFont val="Verdana"/>
        <family val="2"/>
      </rPr>
      <t>P  </t>
    </r>
  </si>
  <si>
    <r>
      <t>16.9</t>
    </r>
    <r>
      <rPr>
        <vertAlign val="superscript"/>
        <sz val="10"/>
        <color rgb="FF2779AA"/>
        <rFont val="Verdana"/>
        <family val="2"/>
      </rPr>
      <t>P  </t>
    </r>
  </si>
  <si>
    <r>
      <t>15.6</t>
    </r>
    <r>
      <rPr>
        <vertAlign val="superscript"/>
        <sz val="10"/>
        <color rgb="FF2779AA"/>
        <rFont val="Verdana"/>
        <family val="2"/>
      </rPr>
      <t>P  </t>
    </r>
  </si>
  <si>
    <r>
      <t>15.9</t>
    </r>
    <r>
      <rPr>
        <vertAlign val="superscript"/>
        <sz val="10"/>
        <color rgb="FF362B36"/>
        <rFont val="Verdana"/>
        <family val="2"/>
      </rPr>
      <t>P  </t>
    </r>
  </si>
  <si>
    <r>
      <t>15.0</t>
    </r>
    <r>
      <rPr>
        <vertAlign val="superscript"/>
        <sz val="10"/>
        <color rgb="FF362B36"/>
        <rFont val="Verdana"/>
        <family val="2"/>
      </rPr>
      <t>P  </t>
    </r>
  </si>
  <si>
    <r>
      <t>13.9</t>
    </r>
    <r>
      <rPr>
        <vertAlign val="superscript"/>
        <sz val="10"/>
        <color rgb="FF2779AA"/>
        <rFont val="Verdana"/>
        <family val="2"/>
      </rPr>
      <t>P  </t>
    </r>
  </si>
  <si>
    <r>
      <t>17.3</t>
    </r>
    <r>
      <rPr>
        <vertAlign val="superscript"/>
        <sz val="10"/>
        <color rgb="FF362B36"/>
        <rFont val="Verdana"/>
        <family val="2"/>
      </rPr>
      <t>P  </t>
    </r>
  </si>
  <si>
    <r>
      <t>14.2</t>
    </r>
    <r>
      <rPr>
        <vertAlign val="superscript"/>
        <sz val="10"/>
        <color rgb="FF362B36"/>
        <rFont val="Verdana"/>
        <family val="2"/>
      </rPr>
      <t>P  </t>
    </r>
  </si>
  <si>
    <r>
      <t>15.6</t>
    </r>
    <r>
      <rPr>
        <vertAlign val="superscript"/>
        <sz val="10"/>
        <color rgb="FF362B36"/>
        <rFont val="Verdana"/>
        <family val="2"/>
      </rPr>
      <t>P  </t>
    </r>
  </si>
  <si>
    <t>Port</t>
  </si>
  <si>
    <t>angler</t>
  </si>
  <si>
    <r>
      <t>17.2</t>
    </r>
    <r>
      <rPr>
        <vertAlign val="superscript"/>
        <sz val="10"/>
        <color rgb="FF2779AA"/>
        <rFont val="Verdana"/>
        <family val="2"/>
      </rPr>
      <t>P  </t>
    </r>
  </si>
  <si>
    <r>
      <t>15.3</t>
    </r>
    <r>
      <rPr>
        <vertAlign val="superscript"/>
        <sz val="10"/>
        <color rgb="FF2779AA"/>
        <rFont val="Verdana"/>
        <family val="2"/>
      </rPr>
      <t>P  </t>
    </r>
  </si>
  <si>
    <r>
      <t>16.1</t>
    </r>
    <r>
      <rPr>
        <vertAlign val="superscript"/>
        <sz val="10"/>
        <color rgb="FF2779AA"/>
        <rFont val="Verdana"/>
        <family val="2"/>
      </rPr>
      <t>P  </t>
    </r>
  </si>
  <si>
    <r>
      <t>17.5</t>
    </r>
    <r>
      <rPr>
        <vertAlign val="superscript"/>
        <sz val="10"/>
        <color rgb="FF2779AA"/>
        <rFont val="Verdana"/>
        <family val="2"/>
      </rPr>
      <t>P  </t>
    </r>
  </si>
  <si>
    <r>
      <t>16.8</t>
    </r>
    <r>
      <rPr>
        <vertAlign val="superscript"/>
        <sz val="10"/>
        <color rgb="FF2779AA"/>
        <rFont val="Verdana"/>
        <family val="2"/>
      </rPr>
      <t>P  </t>
    </r>
  </si>
  <si>
    <r>
      <t>17.8</t>
    </r>
    <r>
      <rPr>
        <vertAlign val="superscript"/>
        <sz val="10"/>
        <color rgb="FF362B36"/>
        <rFont val="Verdana"/>
        <family val="2"/>
      </rPr>
      <t>P  </t>
    </r>
  </si>
  <si>
    <r>
      <t>17.2</t>
    </r>
    <r>
      <rPr>
        <vertAlign val="superscript"/>
        <sz val="10"/>
        <color rgb="FF362B36"/>
        <rFont val="Verdana"/>
        <family val="2"/>
      </rPr>
      <t>P  </t>
    </r>
  </si>
  <si>
    <r>
      <t>17.7</t>
    </r>
    <r>
      <rPr>
        <vertAlign val="superscript"/>
        <sz val="10"/>
        <color rgb="FF2779AA"/>
        <rFont val="Verdana"/>
        <family val="2"/>
      </rPr>
      <t>P  </t>
    </r>
  </si>
  <si>
    <r>
      <t>17.1</t>
    </r>
    <r>
      <rPr>
        <vertAlign val="superscript"/>
        <sz val="10"/>
        <color rgb="FF2779AA"/>
        <rFont val="Verdana"/>
        <family val="2"/>
      </rPr>
      <t>P  </t>
    </r>
  </si>
  <si>
    <r>
      <t>15.1</t>
    </r>
    <r>
      <rPr>
        <vertAlign val="superscript"/>
        <sz val="10"/>
        <color rgb="FF362B36"/>
        <rFont val="Verdana"/>
        <family val="2"/>
      </rPr>
      <t>P  </t>
    </r>
  </si>
  <si>
    <r>
      <t>13.8</t>
    </r>
    <r>
      <rPr>
        <vertAlign val="superscript"/>
        <sz val="10"/>
        <color rgb="FF362B36"/>
        <rFont val="Verdana"/>
        <family val="2"/>
      </rPr>
      <t>P  </t>
    </r>
  </si>
  <si>
    <r>
      <t>12.9</t>
    </r>
    <r>
      <rPr>
        <vertAlign val="superscript"/>
        <sz val="10"/>
        <color rgb="FF2779AA"/>
        <rFont val="Verdana"/>
        <family val="2"/>
      </rPr>
      <t>P  </t>
    </r>
  </si>
  <si>
    <r>
      <t>13.5</t>
    </r>
    <r>
      <rPr>
        <vertAlign val="superscript"/>
        <sz val="10"/>
        <color rgb="FF2779AA"/>
        <rFont val="Verdana"/>
        <family val="2"/>
      </rPr>
      <t>P  </t>
    </r>
  </si>
  <si>
    <r>
      <t>14.8</t>
    </r>
    <r>
      <rPr>
        <vertAlign val="superscript"/>
        <sz val="10"/>
        <color rgb="FF362B36"/>
        <rFont val="Verdana"/>
        <family val="2"/>
      </rPr>
      <t>P  </t>
    </r>
  </si>
  <si>
    <r>
      <t>14.1</t>
    </r>
    <r>
      <rPr>
        <vertAlign val="superscript"/>
        <sz val="10"/>
        <color rgb="FF362B36"/>
        <rFont val="Verdana"/>
        <family val="2"/>
      </rPr>
      <t>P  </t>
    </r>
  </si>
  <si>
    <r>
      <t>14.9</t>
    </r>
    <r>
      <rPr>
        <vertAlign val="superscript"/>
        <sz val="10"/>
        <color rgb="FF2779AA"/>
        <rFont val="Verdana"/>
        <family val="2"/>
      </rPr>
      <t>P  </t>
    </r>
  </si>
  <si>
    <r>
      <t>14.4</t>
    </r>
    <r>
      <rPr>
        <vertAlign val="superscript"/>
        <sz val="10"/>
        <color rgb="FF2779AA"/>
        <rFont val="Verdana"/>
        <family val="2"/>
      </rPr>
      <t>P  </t>
    </r>
  </si>
  <si>
    <r>
      <t>15.4</t>
    </r>
    <r>
      <rPr>
        <vertAlign val="superscript"/>
        <sz val="10"/>
        <color rgb="FF2779AA"/>
        <rFont val="Verdana"/>
        <family val="2"/>
      </rPr>
      <t>P  </t>
    </r>
  </si>
  <si>
    <r>
      <t>14.0</t>
    </r>
    <r>
      <rPr>
        <vertAlign val="superscript"/>
        <sz val="10"/>
        <color rgb="FF2779AA"/>
        <rFont val="Verdana"/>
        <family val="2"/>
      </rPr>
      <t>P  </t>
    </r>
  </si>
  <si>
    <r>
      <t>14.3</t>
    </r>
    <r>
      <rPr>
        <vertAlign val="superscript"/>
        <sz val="10"/>
        <color rgb="FF362B36"/>
        <rFont val="Verdana"/>
        <family val="2"/>
      </rPr>
      <t>P  </t>
    </r>
  </si>
  <si>
    <r>
      <t>16.1</t>
    </r>
    <r>
      <rPr>
        <vertAlign val="superscript"/>
        <sz val="10"/>
        <color rgb="FF362B36"/>
        <rFont val="Verdana"/>
        <family val="2"/>
      </rPr>
      <t>P  </t>
    </r>
  </si>
  <si>
    <r>
      <t>16.0</t>
    </r>
    <r>
      <rPr>
        <vertAlign val="superscript"/>
        <sz val="10"/>
        <color rgb="FF2779AA"/>
        <rFont val="Verdana"/>
        <family val="2"/>
      </rPr>
      <t>P  </t>
    </r>
  </si>
  <si>
    <r>
      <t>16.9</t>
    </r>
    <r>
      <rPr>
        <vertAlign val="superscript"/>
        <sz val="10"/>
        <color rgb="FF362B36"/>
        <rFont val="Verdana"/>
        <family val="2"/>
      </rPr>
      <t>P  </t>
    </r>
  </si>
  <si>
    <r>
      <t>20.0</t>
    </r>
    <r>
      <rPr>
        <vertAlign val="superscript"/>
        <sz val="10"/>
        <color rgb="FF2779AA"/>
        <rFont val="Verdana"/>
        <family val="2"/>
      </rPr>
      <t>P  </t>
    </r>
  </si>
  <si>
    <r>
      <t>18.5</t>
    </r>
    <r>
      <rPr>
        <vertAlign val="superscript"/>
        <sz val="10"/>
        <color rgb="FF2779AA"/>
        <rFont val="Verdana"/>
        <family val="2"/>
      </rPr>
      <t>P  </t>
    </r>
  </si>
  <si>
    <r>
      <t>19.2</t>
    </r>
    <r>
      <rPr>
        <vertAlign val="superscript"/>
        <sz val="10"/>
        <color rgb="FF2779AA"/>
        <rFont val="Verdana"/>
        <family val="2"/>
      </rPr>
      <t>P  </t>
    </r>
  </si>
  <si>
    <r>
      <t>20.6</t>
    </r>
    <r>
      <rPr>
        <vertAlign val="superscript"/>
        <sz val="10"/>
        <color rgb="FF362B36"/>
        <rFont val="Verdana"/>
        <family val="2"/>
      </rPr>
      <t>P  </t>
    </r>
  </si>
  <si>
    <r>
      <t>18.9</t>
    </r>
    <r>
      <rPr>
        <vertAlign val="superscript"/>
        <sz val="10"/>
        <color rgb="FF362B36"/>
        <rFont val="Verdana"/>
        <family val="2"/>
      </rPr>
      <t>P  </t>
    </r>
  </si>
  <si>
    <r>
      <t>19.7</t>
    </r>
    <r>
      <rPr>
        <vertAlign val="superscript"/>
        <sz val="10"/>
        <color rgb="FF362B36"/>
        <rFont val="Verdana"/>
        <family val="2"/>
      </rPr>
      <t>P  </t>
    </r>
  </si>
  <si>
    <r>
      <t>20.6</t>
    </r>
    <r>
      <rPr>
        <vertAlign val="superscript"/>
        <sz val="10"/>
        <color rgb="FF2779AA"/>
        <rFont val="Verdana"/>
        <family val="2"/>
      </rPr>
      <t>P  </t>
    </r>
  </si>
  <si>
    <r>
      <t>19.3</t>
    </r>
    <r>
      <rPr>
        <vertAlign val="superscript"/>
        <sz val="10"/>
        <color rgb="FF2779AA"/>
        <rFont val="Verdana"/>
        <family val="2"/>
      </rPr>
      <t>P  </t>
    </r>
  </si>
  <si>
    <r>
      <t>20.1</t>
    </r>
    <r>
      <rPr>
        <vertAlign val="superscript"/>
        <sz val="10"/>
        <color rgb="FF362B36"/>
        <rFont val="Verdana"/>
        <family val="2"/>
      </rPr>
      <t>P  </t>
    </r>
  </si>
  <si>
    <r>
      <t>18.2</t>
    </r>
    <r>
      <rPr>
        <vertAlign val="superscript"/>
        <sz val="10"/>
        <color rgb="FF362B36"/>
        <rFont val="Verdana"/>
        <family val="2"/>
      </rPr>
      <t>P  </t>
    </r>
  </si>
  <si>
    <r>
      <t>19.0</t>
    </r>
    <r>
      <rPr>
        <vertAlign val="superscript"/>
        <sz val="10"/>
        <color rgb="FF362B36"/>
        <rFont val="Verdana"/>
        <family val="2"/>
      </rPr>
      <t>P  </t>
    </r>
  </si>
  <si>
    <r>
      <t>18.4</t>
    </r>
    <r>
      <rPr>
        <vertAlign val="superscript"/>
        <sz val="10"/>
        <color rgb="FF2779AA"/>
        <rFont val="Verdana"/>
        <family val="2"/>
      </rPr>
      <t>P  </t>
    </r>
  </si>
  <si>
    <r>
      <t>16.4</t>
    </r>
    <r>
      <rPr>
        <vertAlign val="superscript"/>
        <sz val="10"/>
        <color rgb="FF2779AA"/>
        <rFont val="Verdana"/>
        <family val="2"/>
      </rPr>
      <t>P  </t>
    </r>
  </si>
  <si>
    <r>
      <t>15.2</t>
    </r>
    <r>
      <rPr>
        <vertAlign val="superscript"/>
        <sz val="10"/>
        <color rgb="FF362B36"/>
        <rFont val="Verdana"/>
        <family val="2"/>
      </rPr>
      <t>P  </t>
    </r>
  </si>
  <si>
    <r>
      <t>19.1</t>
    </r>
    <r>
      <rPr>
        <vertAlign val="superscript"/>
        <sz val="10"/>
        <color rgb="FF362B36"/>
        <rFont val="Verdana"/>
        <family val="2"/>
      </rPr>
      <t>P  </t>
    </r>
  </si>
  <si>
    <r>
      <t>19.8</t>
    </r>
    <r>
      <rPr>
        <vertAlign val="superscript"/>
        <sz val="10"/>
        <color rgb="FF2779AA"/>
        <rFont val="Verdana"/>
        <family val="2"/>
      </rPr>
      <t>P  </t>
    </r>
  </si>
  <si>
    <r>
      <t>17.9</t>
    </r>
    <r>
      <rPr>
        <vertAlign val="superscript"/>
        <sz val="10"/>
        <color rgb="FF2779AA"/>
        <rFont val="Verdana"/>
        <family val="2"/>
      </rPr>
      <t>P  </t>
    </r>
  </si>
  <si>
    <r>
      <t>18.9</t>
    </r>
    <r>
      <rPr>
        <vertAlign val="superscript"/>
        <sz val="10"/>
        <color rgb="FF2779AA"/>
        <rFont val="Verdana"/>
        <family val="2"/>
      </rPr>
      <t>P  </t>
    </r>
  </si>
  <si>
    <r>
      <t>19.8</t>
    </r>
    <r>
      <rPr>
        <vertAlign val="superscript"/>
        <sz val="10"/>
        <color rgb="FF362B36"/>
        <rFont val="Verdana"/>
        <family val="2"/>
      </rPr>
      <t>P  </t>
    </r>
  </si>
  <si>
    <t>Upper Rogue</t>
  </si>
  <si>
    <t>Tallies</t>
  </si>
  <si>
    <r>
      <t>19.4</t>
    </r>
    <r>
      <rPr>
        <vertAlign val="superscript"/>
        <sz val="10"/>
        <color rgb="FF2779AA"/>
        <rFont val="Verdana"/>
        <family val="2"/>
      </rPr>
      <t>P  </t>
    </r>
  </si>
  <si>
    <r>
      <t>18.3</t>
    </r>
    <r>
      <rPr>
        <vertAlign val="superscript"/>
        <sz val="10"/>
        <color rgb="FF2779AA"/>
        <rFont val="Verdana"/>
        <family val="2"/>
      </rPr>
      <t>P  </t>
    </r>
  </si>
  <si>
    <r>
      <t>18.6</t>
    </r>
    <r>
      <rPr>
        <vertAlign val="superscript"/>
        <sz val="10"/>
        <color rgb="FF362B36"/>
        <rFont val="Verdana"/>
        <family val="2"/>
      </rPr>
      <t>P  </t>
    </r>
  </si>
  <si>
    <r>
      <t>16.7</t>
    </r>
    <r>
      <rPr>
        <vertAlign val="superscript"/>
        <sz val="10"/>
        <color rgb="FF362B36"/>
        <rFont val="Verdana"/>
        <family val="2"/>
      </rPr>
      <t>P  </t>
    </r>
  </si>
  <si>
    <r>
      <t>18.8</t>
    </r>
    <r>
      <rPr>
        <vertAlign val="superscript"/>
        <sz val="10"/>
        <color rgb="FF2779AA"/>
        <rFont val="Verdana"/>
        <family val="2"/>
      </rPr>
      <t>P  </t>
    </r>
  </si>
  <si>
    <r>
      <t>17.8</t>
    </r>
    <r>
      <rPr>
        <vertAlign val="superscript"/>
        <sz val="10"/>
        <color rgb="FF2779AA"/>
        <rFont val="Verdana"/>
        <family val="2"/>
      </rPr>
      <t>P  </t>
    </r>
  </si>
  <si>
    <r>
      <t>18.5</t>
    </r>
    <r>
      <rPr>
        <vertAlign val="superscript"/>
        <sz val="10"/>
        <color rgb="FF362B36"/>
        <rFont val="Verdana"/>
        <family val="2"/>
      </rPr>
      <t>P  </t>
    </r>
  </si>
  <si>
    <r>
      <t>18.2</t>
    </r>
    <r>
      <rPr>
        <vertAlign val="superscript"/>
        <sz val="10"/>
        <color rgb="FF2779AA"/>
        <rFont val="Verdana"/>
        <family val="2"/>
      </rPr>
      <t>P  </t>
    </r>
  </si>
  <si>
    <r>
      <t>16.9</t>
    </r>
    <r>
      <rPr>
        <vertAlign val="superscript"/>
        <sz val="10"/>
        <color rgb="FF362B36"/>
        <rFont val="Verdana"/>
        <family val="2"/>
      </rPr>
      <t>P  [4]</t>
    </r>
  </si>
  <si>
    <r>
      <t>16.0</t>
    </r>
    <r>
      <rPr>
        <vertAlign val="superscript"/>
        <sz val="10"/>
        <color rgb="FF362B36"/>
        <rFont val="Verdana"/>
        <family val="2"/>
      </rPr>
      <t>P  [4]</t>
    </r>
  </si>
  <si>
    <r>
      <t>16.4</t>
    </r>
    <r>
      <rPr>
        <vertAlign val="superscript"/>
        <sz val="10"/>
        <color rgb="FF362B36"/>
        <rFont val="Verdana"/>
        <family val="2"/>
      </rPr>
      <t>P  [4]</t>
    </r>
  </si>
  <si>
    <r>
      <t>16.3</t>
    </r>
    <r>
      <rPr>
        <vertAlign val="superscript"/>
        <sz val="10"/>
        <color rgb="FF2779AA"/>
        <rFont val="Verdana"/>
        <family val="2"/>
      </rPr>
      <t>P  </t>
    </r>
  </si>
  <si>
    <r>
      <t>17.3</t>
    </r>
    <r>
      <rPr>
        <vertAlign val="superscript"/>
        <sz val="10"/>
        <color rgb="FF2779AA"/>
        <rFont val="Verdana"/>
        <family val="2"/>
      </rPr>
      <t>P  </t>
    </r>
  </si>
  <si>
    <r>
      <t>18.3</t>
    </r>
    <r>
      <rPr>
        <vertAlign val="superscript"/>
        <sz val="10"/>
        <color rgb="FF362B36"/>
        <rFont val="Verdana"/>
        <family val="2"/>
      </rPr>
      <t>P  </t>
    </r>
  </si>
  <si>
    <r>
      <t>19.5</t>
    </r>
    <r>
      <rPr>
        <vertAlign val="superscript"/>
        <sz val="10"/>
        <color rgb="FF2779AA"/>
        <rFont val="Verdana"/>
        <family val="2"/>
      </rPr>
      <t>P  </t>
    </r>
  </si>
  <si>
    <r>
      <t>18.8</t>
    </r>
    <r>
      <rPr>
        <vertAlign val="superscript"/>
        <sz val="10"/>
        <color rgb="FF362B36"/>
        <rFont val="Verdana"/>
        <family val="2"/>
      </rPr>
      <t>P  </t>
    </r>
  </si>
  <si>
    <r>
      <t>19.4</t>
    </r>
    <r>
      <rPr>
        <vertAlign val="superscript"/>
        <sz val="10"/>
        <color rgb="FF362B36"/>
        <rFont val="Verdana"/>
        <family val="2"/>
      </rPr>
      <t>P  </t>
    </r>
  </si>
  <si>
    <r>
      <t>21.3</t>
    </r>
    <r>
      <rPr>
        <vertAlign val="superscript"/>
        <sz val="10"/>
        <color rgb="FF2779AA"/>
        <rFont val="Verdana"/>
        <family val="2"/>
      </rPr>
      <t>P  </t>
    </r>
  </si>
  <si>
    <r>
      <t>19.7</t>
    </r>
    <r>
      <rPr>
        <vertAlign val="superscript"/>
        <sz val="10"/>
        <color rgb="FF2779AA"/>
        <rFont val="Verdana"/>
        <family val="2"/>
      </rPr>
      <t>P  </t>
    </r>
  </si>
  <si>
    <r>
      <t>20.4</t>
    </r>
    <r>
      <rPr>
        <vertAlign val="superscript"/>
        <sz val="10"/>
        <color rgb="FF2779AA"/>
        <rFont val="Verdana"/>
        <family val="2"/>
      </rPr>
      <t>P  </t>
    </r>
  </si>
  <si>
    <r>
      <t>22.1</t>
    </r>
    <r>
      <rPr>
        <vertAlign val="superscript"/>
        <sz val="10"/>
        <color rgb="FF2779AA"/>
        <rFont val="Verdana"/>
        <family val="2"/>
      </rPr>
      <t>P  </t>
    </r>
  </si>
  <si>
    <r>
      <t>20.1</t>
    </r>
    <r>
      <rPr>
        <vertAlign val="superscript"/>
        <sz val="10"/>
        <color rgb="FF2779AA"/>
        <rFont val="Verdana"/>
        <family val="2"/>
      </rPr>
      <t>P  </t>
    </r>
  </si>
  <si>
    <r>
      <t>21.0</t>
    </r>
    <r>
      <rPr>
        <vertAlign val="superscript"/>
        <sz val="10"/>
        <color rgb="FF2779AA"/>
        <rFont val="Verdana"/>
        <family val="2"/>
      </rPr>
      <t>P  </t>
    </r>
  </si>
  <si>
    <r>
      <t>22.7</t>
    </r>
    <r>
      <rPr>
        <vertAlign val="superscript"/>
        <sz val="10"/>
        <color rgb="FF362B36"/>
        <rFont val="Verdana"/>
        <family val="2"/>
      </rPr>
      <t>P  </t>
    </r>
  </si>
  <si>
    <r>
      <t>21.0</t>
    </r>
    <r>
      <rPr>
        <vertAlign val="superscript"/>
        <sz val="10"/>
        <color rgb="FF362B36"/>
        <rFont val="Verdana"/>
        <family val="2"/>
      </rPr>
      <t>P  </t>
    </r>
  </si>
  <si>
    <r>
      <t>21.7</t>
    </r>
    <r>
      <rPr>
        <vertAlign val="superscript"/>
        <sz val="10"/>
        <color rgb="FF362B36"/>
        <rFont val="Verdana"/>
        <family val="2"/>
      </rPr>
      <t>P  </t>
    </r>
  </si>
  <si>
    <r>
      <t>22.3</t>
    </r>
    <r>
      <rPr>
        <vertAlign val="superscript"/>
        <sz val="10"/>
        <color rgb="FF2779AA"/>
        <rFont val="Verdana"/>
        <family val="2"/>
      </rPr>
      <t>P  </t>
    </r>
  </si>
  <si>
    <r>
      <t>21.6</t>
    </r>
    <r>
      <rPr>
        <vertAlign val="superscript"/>
        <sz val="10"/>
        <color rgb="FF2779AA"/>
        <rFont val="Verdana"/>
        <family val="2"/>
      </rPr>
      <t>P  </t>
    </r>
  </si>
  <si>
    <r>
      <t>23.0</t>
    </r>
    <r>
      <rPr>
        <vertAlign val="superscript"/>
        <sz val="10"/>
        <color rgb="FF362B36"/>
        <rFont val="Verdana"/>
        <family val="2"/>
      </rPr>
      <t>P  </t>
    </r>
  </si>
  <si>
    <r>
      <t>21.8</t>
    </r>
    <r>
      <rPr>
        <vertAlign val="superscript"/>
        <sz val="10"/>
        <color rgb="FF362B36"/>
        <rFont val="Verdana"/>
        <family val="2"/>
      </rPr>
      <t>P  </t>
    </r>
  </si>
  <si>
    <r>
      <t>23.1</t>
    </r>
    <r>
      <rPr>
        <vertAlign val="superscript"/>
        <sz val="10"/>
        <color rgb="FF2779AA"/>
        <rFont val="Verdana"/>
        <family val="2"/>
      </rPr>
      <t>P  </t>
    </r>
  </si>
  <si>
    <r>
      <t>20.9</t>
    </r>
    <r>
      <rPr>
        <vertAlign val="superscript"/>
        <sz val="10"/>
        <color rgb="FF2779AA"/>
        <rFont val="Verdana"/>
        <family val="2"/>
      </rPr>
      <t>P  </t>
    </r>
  </si>
  <si>
    <r>
      <t>21.7</t>
    </r>
    <r>
      <rPr>
        <vertAlign val="superscript"/>
        <sz val="10"/>
        <color rgb="FF2779AA"/>
        <rFont val="Verdana"/>
        <family val="2"/>
      </rPr>
      <t>P  </t>
    </r>
  </si>
  <si>
    <r>
      <t>20.5</t>
    </r>
    <r>
      <rPr>
        <vertAlign val="superscript"/>
        <sz val="10"/>
        <color rgb="FF362B36"/>
        <rFont val="Verdana"/>
        <family val="2"/>
      </rPr>
      <t>P  </t>
    </r>
  </si>
  <si>
    <r>
      <t>21.5</t>
    </r>
    <r>
      <rPr>
        <vertAlign val="superscript"/>
        <sz val="10"/>
        <color rgb="FF362B36"/>
        <rFont val="Verdana"/>
        <family val="2"/>
      </rPr>
      <t>P  </t>
    </r>
  </si>
  <si>
    <r>
      <t>20.7</t>
    </r>
    <r>
      <rPr>
        <vertAlign val="superscript"/>
        <sz val="10"/>
        <color rgb="FF2779AA"/>
        <rFont val="Verdana"/>
        <family val="2"/>
      </rPr>
      <t>P  </t>
    </r>
  </si>
  <si>
    <r>
      <t>22.0</t>
    </r>
    <r>
      <rPr>
        <vertAlign val="superscript"/>
        <sz val="10"/>
        <color rgb="FF362B36"/>
        <rFont val="Verdana"/>
        <family val="2"/>
      </rPr>
      <t>P  </t>
    </r>
  </si>
  <si>
    <r>
      <t>20.4</t>
    </r>
    <r>
      <rPr>
        <vertAlign val="superscript"/>
        <sz val="10"/>
        <color rgb="FF362B36"/>
        <rFont val="Verdana"/>
        <family val="2"/>
      </rPr>
      <t>P  </t>
    </r>
  </si>
  <si>
    <r>
      <t>21.4</t>
    </r>
    <r>
      <rPr>
        <vertAlign val="superscript"/>
        <sz val="10"/>
        <color rgb="FF2779AA"/>
        <rFont val="Verdana"/>
        <family val="2"/>
      </rPr>
      <t>P  </t>
    </r>
  </si>
  <si>
    <r>
      <t>19.9</t>
    </r>
    <r>
      <rPr>
        <vertAlign val="superscript"/>
        <sz val="10"/>
        <color rgb="FF2779AA"/>
        <rFont val="Verdana"/>
        <family val="2"/>
      </rPr>
      <t>P  </t>
    </r>
  </si>
  <si>
    <r>
      <t>19.9</t>
    </r>
    <r>
      <rPr>
        <vertAlign val="superscript"/>
        <sz val="10"/>
        <color rgb="FF362B36"/>
        <rFont val="Verdana"/>
        <family val="2"/>
      </rPr>
      <t>P  </t>
    </r>
  </si>
  <si>
    <r>
      <t>22.0</t>
    </r>
    <r>
      <rPr>
        <vertAlign val="superscript"/>
        <sz val="10"/>
        <color rgb="FF2779AA"/>
        <rFont val="Verdana"/>
        <family val="2"/>
      </rPr>
      <t>P  </t>
    </r>
  </si>
  <si>
    <r>
      <t>20.3</t>
    </r>
    <r>
      <rPr>
        <vertAlign val="superscript"/>
        <sz val="10"/>
        <color rgb="FF2779AA"/>
        <rFont val="Verdana"/>
        <family val="2"/>
      </rPr>
      <t>P  </t>
    </r>
  </si>
  <si>
    <r>
      <t>22.2</t>
    </r>
    <r>
      <rPr>
        <vertAlign val="superscript"/>
        <sz val="10"/>
        <color rgb="FF362B36"/>
        <rFont val="Verdana"/>
        <family val="2"/>
      </rPr>
      <t>P  </t>
    </r>
  </si>
  <si>
    <r>
      <t>22.2</t>
    </r>
    <r>
      <rPr>
        <vertAlign val="superscript"/>
        <sz val="10"/>
        <color rgb="FF2779AA"/>
        <rFont val="Verdana"/>
        <family val="2"/>
      </rPr>
      <t>P  </t>
    </r>
  </si>
  <si>
    <r>
      <t>22.6</t>
    </r>
    <r>
      <rPr>
        <vertAlign val="superscript"/>
        <sz val="10"/>
        <color rgb="FF362B36"/>
        <rFont val="Verdana"/>
        <family val="2"/>
      </rPr>
      <t>P  </t>
    </r>
  </si>
  <si>
    <r>
      <t>19.6</t>
    </r>
    <r>
      <rPr>
        <vertAlign val="superscript"/>
        <sz val="10"/>
        <color rgb="FF362B36"/>
        <rFont val="Verdana"/>
        <family val="2"/>
      </rPr>
      <t>P  </t>
    </r>
  </si>
  <si>
    <t>Rogue Bay</t>
  </si>
  <si>
    <t>**BAY**</t>
  </si>
  <si>
    <r>
      <t>21.2</t>
    </r>
    <r>
      <rPr>
        <vertAlign val="superscript"/>
        <sz val="10"/>
        <color rgb="FF362B36"/>
        <rFont val="Verdana"/>
        <family val="2"/>
      </rPr>
      <t>P  </t>
    </r>
  </si>
  <si>
    <r>
      <t>20.0</t>
    </r>
    <r>
      <rPr>
        <vertAlign val="superscript"/>
        <sz val="10"/>
        <color rgb="FF362B36"/>
        <rFont val="Verdana"/>
        <family val="2"/>
      </rPr>
      <t>P  </t>
    </r>
  </si>
  <si>
    <r>
      <t>19.6</t>
    </r>
    <r>
      <rPr>
        <vertAlign val="superscript"/>
        <sz val="10"/>
        <color rgb="FF2779AA"/>
        <rFont val="Verdana"/>
        <family val="2"/>
      </rPr>
      <t>P  </t>
    </r>
  </si>
  <si>
    <r>
      <t>20.8</t>
    </r>
    <r>
      <rPr>
        <vertAlign val="superscript"/>
        <sz val="10"/>
        <color rgb="FF2779AA"/>
        <rFont val="Verdana"/>
        <family val="2"/>
      </rPr>
      <t>P  </t>
    </r>
  </si>
  <si>
    <r>
      <t>22.3</t>
    </r>
    <r>
      <rPr>
        <vertAlign val="superscript"/>
        <sz val="10"/>
        <color rgb="FF362B36"/>
        <rFont val="Verdana"/>
        <family val="2"/>
      </rPr>
      <t>P  </t>
    </r>
  </si>
  <si>
    <r>
      <t>20.8</t>
    </r>
    <r>
      <rPr>
        <vertAlign val="superscript"/>
        <sz val="10"/>
        <color rgb="FF362B36"/>
        <rFont val="Verdana"/>
        <family val="2"/>
      </rPr>
      <t>P  </t>
    </r>
  </si>
  <si>
    <r>
      <t>22.9</t>
    </r>
    <r>
      <rPr>
        <vertAlign val="superscript"/>
        <sz val="10"/>
        <color rgb="FF2779AA"/>
        <rFont val="Verdana"/>
        <family val="2"/>
      </rPr>
      <t>P  </t>
    </r>
  </si>
  <si>
    <r>
      <t>21.4</t>
    </r>
    <r>
      <rPr>
        <vertAlign val="superscript"/>
        <sz val="10"/>
        <color rgb="FF362B36"/>
        <rFont val="Verdana"/>
        <family val="2"/>
      </rPr>
      <t>P  </t>
    </r>
  </si>
  <si>
    <r>
      <t>23.4</t>
    </r>
    <r>
      <rPr>
        <vertAlign val="superscript"/>
        <sz val="10"/>
        <color rgb="FF2779AA"/>
        <rFont val="Verdana"/>
        <family val="2"/>
      </rPr>
      <t>P  </t>
    </r>
  </si>
  <si>
    <r>
      <t>21.8</t>
    </r>
    <r>
      <rPr>
        <vertAlign val="superscript"/>
        <sz val="10"/>
        <color rgb="FF2779AA"/>
        <rFont val="Verdana"/>
        <family val="2"/>
      </rPr>
      <t>P  </t>
    </r>
  </si>
  <si>
    <r>
      <t>23.8</t>
    </r>
    <r>
      <rPr>
        <vertAlign val="superscript"/>
        <sz val="10"/>
        <color rgb="FF362B36"/>
        <rFont val="Verdana"/>
        <family val="2"/>
      </rPr>
      <t>P  </t>
    </r>
  </si>
  <si>
    <t>Jack</t>
  </si>
  <si>
    <r>
      <t>23.9</t>
    </r>
    <r>
      <rPr>
        <vertAlign val="superscript"/>
        <sz val="10"/>
        <color rgb="FF2779AA"/>
        <rFont val="Verdana"/>
        <family val="2"/>
      </rPr>
      <t>P  </t>
    </r>
  </si>
  <si>
    <r>
      <t>21.2</t>
    </r>
    <r>
      <rPr>
        <vertAlign val="superscript"/>
        <sz val="10"/>
        <color rgb="FF2779AA"/>
        <rFont val="Verdana"/>
        <family val="2"/>
      </rPr>
      <t>P  </t>
    </r>
  </si>
  <si>
    <r>
      <t>22.4</t>
    </r>
    <r>
      <rPr>
        <vertAlign val="superscript"/>
        <sz val="10"/>
        <color rgb="FF2779AA"/>
        <rFont val="Verdana"/>
        <family val="2"/>
      </rPr>
      <t>P  </t>
    </r>
  </si>
  <si>
    <r>
      <t>23.9</t>
    </r>
    <r>
      <rPr>
        <vertAlign val="superscript"/>
        <sz val="10"/>
        <color rgb="FF362B36"/>
        <rFont val="Verdana"/>
        <family val="2"/>
      </rPr>
      <t>P  </t>
    </r>
  </si>
  <si>
    <r>
      <t>21.1</t>
    </r>
    <r>
      <rPr>
        <vertAlign val="superscript"/>
        <sz val="10"/>
        <color rgb="FF362B36"/>
        <rFont val="Verdana"/>
        <family val="2"/>
      </rPr>
      <t>P  </t>
    </r>
  </si>
  <si>
    <r>
      <t>22.4</t>
    </r>
    <r>
      <rPr>
        <vertAlign val="superscript"/>
        <sz val="10"/>
        <color rgb="FF362B36"/>
        <rFont val="Verdana"/>
        <family val="2"/>
      </rPr>
      <t>P  </t>
    </r>
  </si>
  <si>
    <r>
      <t>21.1</t>
    </r>
    <r>
      <rPr>
        <vertAlign val="superscript"/>
        <sz val="10"/>
        <color rgb="FF2779AA"/>
        <rFont val="Verdana"/>
        <family val="2"/>
      </rPr>
      <t>P  </t>
    </r>
  </si>
  <si>
    <r>
      <t>24.1</t>
    </r>
    <r>
      <rPr>
        <vertAlign val="superscript"/>
        <sz val="10"/>
        <color rgb="FF362B36"/>
        <rFont val="Verdana"/>
        <family val="2"/>
      </rPr>
      <t>P  </t>
    </r>
  </si>
  <si>
    <t>Cleaning Station</t>
  </si>
  <si>
    <t>Huntley Park</t>
  </si>
  <si>
    <t>Seine</t>
  </si>
  <si>
    <t>seine</t>
  </si>
  <si>
    <t>Huntley Crew</t>
  </si>
  <si>
    <t>.</t>
  </si>
  <si>
    <t>Sample taken, never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</si>
</sst>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rgb="FF2779AA"/>
      <name val="Verdana"/>
      <family val="2"/>
    </font>
    <font>
      <vertAlign val="superscript"/>
      <sz val="10"/>
      <color rgb="FF2779AA"/>
      <name val="Verdana"/>
      <family val="2"/>
    </font>
    <font>
      <sz val="10"/>
      <color rgb="FF362B36"/>
      <name val="Verdana"/>
      <family val="2"/>
    </font>
    <font>
      <vertAlign val="superscript"/>
      <sz val="10"/>
      <color rgb="FF362B3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7EBF9"/>
        <bgColor indexed="64"/>
      </patternFill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rgb="FF000000"/>
      </left>
      <right/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C5C5C5"/>
      </left>
      <right style="thin">
        <color rgb="FF000000"/>
      </right>
      <top style="medium">
        <color rgb="FFC5C5C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5C5C5"/>
      </top>
      <bottom style="thin">
        <color rgb="FF000000"/>
      </bottom>
      <diagonal/>
    </border>
    <border>
      <left style="thin">
        <color rgb="FF000000"/>
      </left>
      <right style="medium">
        <color rgb="FFC5C5C5"/>
      </right>
      <top style="medium">
        <color rgb="FFC5C5C5"/>
      </top>
      <bottom style="thin">
        <color rgb="FF000000"/>
      </bottom>
      <diagonal/>
    </border>
    <border>
      <left style="medium">
        <color rgb="FFC5C5C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5C5C5"/>
      </right>
      <top style="thin">
        <color rgb="FF000000"/>
      </top>
      <bottom style="thin">
        <color rgb="FF000000"/>
      </bottom>
      <diagonal/>
    </border>
    <border>
      <left style="medium">
        <color rgb="FFC5C5C5"/>
      </left>
      <right style="thin">
        <color rgb="FF000000"/>
      </right>
      <top style="thin">
        <color rgb="FF000000"/>
      </top>
      <bottom style="medium">
        <color rgb="FFC5C5C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5C5C5"/>
      </bottom>
      <diagonal/>
    </border>
    <border>
      <left style="thin">
        <color rgb="FF000000"/>
      </left>
      <right style="medium">
        <color rgb="FFC5C5C5"/>
      </right>
      <top style="thin">
        <color rgb="FF000000"/>
      </top>
      <bottom style="medium">
        <color rgb="FFC5C5C5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14" fontId="3" fillId="0" borderId="5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14" fontId="1" fillId="2" borderId="5" xfId="0" applyNumberFormat="1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0" fillId="0" borderId="9" xfId="0" applyBorder="1"/>
    <xf numFmtId="3" fontId="3" fillId="0" borderId="6" xfId="0" applyNumberFormat="1" applyFont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3" fontId="3" fillId="0" borderId="0" xfId="0" applyNumberFormat="1" applyFont="1" applyBorder="1" applyAlignment="1">
      <alignment horizontal="center" vertical="top"/>
    </xf>
    <xf numFmtId="0" fontId="0" fillId="0" borderId="0" xfId="0" applyBorder="1"/>
    <xf numFmtId="14" fontId="1" fillId="2" borderId="7" xfId="0" applyNumberFormat="1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3" fillId="0" borderId="14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3" fillId="0" borderId="15" xfId="0" applyFont="1" applyFill="1" applyBorder="1" applyAlignment="1">
      <alignment horizontal="center" vertical="top"/>
    </xf>
    <xf numFmtId="14" fontId="3" fillId="0" borderId="2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14" fontId="3" fillId="0" borderId="7" xfId="0" applyNumberFormat="1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14" fontId="1" fillId="3" borderId="2" xfId="0" applyNumberFormat="1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14" fontId="1" fillId="2" borderId="16" xfId="0" applyNumberFormat="1" applyFont="1" applyFill="1" applyBorder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14" fontId="3" fillId="0" borderId="19" xfId="0" applyNumberFormat="1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14" fontId="1" fillId="2" borderId="19" xfId="0" applyNumberFormat="1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14" fontId="3" fillId="0" borderId="21" xfId="0" applyNumberFormat="1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14" fontId="3" fillId="3" borderId="16" xfId="0" applyNumberFormat="1" applyFont="1" applyFill="1" applyBorder="1" applyAlignment="1">
      <alignment horizontal="center" vertical="top"/>
    </xf>
    <xf numFmtId="0" fontId="3" fillId="3" borderId="17" xfId="0" applyFont="1" applyFill="1" applyBorder="1" applyAlignment="1">
      <alignment horizontal="center" vertical="top"/>
    </xf>
    <xf numFmtId="0" fontId="3" fillId="3" borderId="1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Julian Week Comparison of Rogue CHS Sampling 2019 and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Temps!$R$1</c:f>
              <c:strCache>
                <c:ptCount val="1"/>
                <c:pt idx="0">
                  <c:v># of Samples 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Temps!$M$2:$M$22</c:f>
              <c:numCache>
                <c:formatCode>General</c:formatCode>
                <c:ptCount val="2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</c:numCache>
            </c:numRef>
          </c:cat>
          <c:val>
            <c:numRef>
              <c:f>Temps!$R$2:$R$22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9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13</c:v>
                </c:pt>
                <c:pt idx="12">
                  <c:v>13</c:v>
                </c:pt>
                <c:pt idx="13">
                  <c:v>2</c:v>
                </c:pt>
                <c:pt idx="14">
                  <c:v>3</c:v>
                </c:pt>
                <c:pt idx="15">
                  <c:v>9</c:v>
                </c:pt>
                <c:pt idx="16">
                  <c:v>6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6</c:v>
                </c:pt>
              </c:numCache>
            </c:numRef>
          </c:val>
        </c:ser>
        <c:ser>
          <c:idx val="1"/>
          <c:order val="1"/>
          <c:tx>
            <c:strRef>
              <c:f>Temps!$S$1</c:f>
              <c:strCache>
                <c:ptCount val="1"/>
                <c:pt idx="0">
                  <c:v># of Samples 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Temps!$M$2:$M$22</c:f>
              <c:numCache>
                <c:formatCode>General</c:formatCode>
                <c:ptCount val="2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</c:numCache>
            </c:numRef>
          </c:cat>
          <c:val>
            <c:numRef>
              <c:f>Temps!$S$2:$S$22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26</c:v>
                </c:pt>
                <c:pt idx="8">
                  <c:v>16</c:v>
                </c:pt>
                <c:pt idx="9">
                  <c:v>9</c:v>
                </c:pt>
                <c:pt idx="10">
                  <c:v>6</c:v>
                </c:pt>
                <c:pt idx="11">
                  <c:v>24</c:v>
                </c:pt>
                <c:pt idx="12">
                  <c:v>20</c:v>
                </c:pt>
                <c:pt idx="13">
                  <c:v>6</c:v>
                </c:pt>
                <c:pt idx="14">
                  <c:v>10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191784"/>
        <c:axId val="486194528"/>
      </c:barChart>
      <c:catAx>
        <c:axId val="486191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94528"/>
        <c:crosses val="autoZero"/>
        <c:auto val="1"/>
        <c:lblAlgn val="ctr"/>
        <c:lblOffset val="100"/>
        <c:noMultiLvlLbl val="0"/>
      </c:catAx>
      <c:valAx>
        <c:axId val="48619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91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 Rogue CHS Sample Weekly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Temps!$R$1</c:f>
              <c:strCache>
                <c:ptCount val="1"/>
                <c:pt idx="0">
                  <c:v># of Samples 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Temps!$M$2:$M$22</c:f>
              <c:numCache>
                <c:formatCode>General</c:formatCode>
                <c:ptCount val="2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</c:numCache>
            </c:numRef>
          </c:cat>
          <c:val>
            <c:numRef>
              <c:f>Temps!$R$2:$R$22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9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13</c:v>
                </c:pt>
                <c:pt idx="12">
                  <c:v>13</c:v>
                </c:pt>
                <c:pt idx="13">
                  <c:v>2</c:v>
                </c:pt>
                <c:pt idx="14">
                  <c:v>3</c:v>
                </c:pt>
                <c:pt idx="15">
                  <c:v>9</c:v>
                </c:pt>
                <c:pt idx="16">
                  <c:v>6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6192568"/>
        <c:axId val="486193352"/>
      </c:barChart>
      <c:lineChart>
        <c:grouping val="standard"/>
        <c:varyColors val="0"/>
        <c:ser>
          <c:idx val="1"/>
          <c:order val="1"/>
          <c:tx>
            <c:strRef>
              <c:f>Temps!$P$1</c:f>
              <c:strCache>
                <c:ptCount val="1"/>
                <c:pt idx="0">
                  <c:v>Weekly Average Temp 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Temps!$M$2:$M$22</c:f>
              <c:numCache>
                <c:formatCode>General</c:formatCode>
                <c:ptCount val="2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</c:numCache>
            </c:numRef>
          </c:cat>
          <c:val>
            <c:numRef>
              <c:f>Temps!$P$2:$P$22</c:f>
              <c:numCache>
                <c:formatCode>0.0</c:formatCode>
                <c:ptCount val="21"/>
                <c:pt idx="0">
                  <c:v>8.1857142857142851</c:v>
                </c:pt>
                <c:pt idx="1">
                  <c:v>9.0142857142857142</c:v>
                </c:pt>
                <c:pt idx="2">
                  <c:v>9.1857142857142851</c:v>
                </c:pt>
                <c:pt idx="3">
                  <c:v>10.414285714285715</c:v>
                </c:pt>
                <c:pt idx="4">
                  <c:v>10.314285714285715</c:v>
                </c:pt>
                <c:pt idx="5">
                  <c:v>9.8571428571428577</c:v>
                </c:pt>
                <c:pt idx="6">
                  <c:v>13.914285714285715</c:v>
                </c:pt>
                <c:pt idx="7" formatCode="0">
                  <c:v>14.957142857142856</c:v>
                </c:pt>
                <c:pt idx="8">
                  <c:v>16.271428571428569</c:v>
                </c:pt>
                <c:pt idx="9">
                  <c:v>16.271428571428569</c:v>
                </c:pt>
                <c:pt idx="10">
                  <c:v>16.442857142857147</c:v>
                </c:pt>
                <c:pt idx="11">
                  <c:v>14.242857142857144</c:v>
                </c:pt>
                <c:pt idx="12">
                  <c:v>15.957142857142859</c:v>
                </c:pt>
                <c:pt idx="13">
                  <c:v>18.557142857142857</c:v>
                </c:pt>
                <c:pt idx="14">
                  <c:v>17.514285714285716</c:v>
                </c:pt>
                <c:pt idx="15">
                  <c:v>17.214285714285715</c:v>
                </c:pt>
                <c:pt idx="16">
                  <c:v>19.24285714285714</c:v>
                </c:pt>
                <c:pt idx="17">
                  <c:v>21.085714285714289</c:v>
                </c:pt>
                <c:pt idx="18">
                  <c:v>20.557142857142857</c:v>
                </c:pt>
                <c:pt idx="19">
                  <c:v>21.75714285714286</c:v>
                </c:pt>
                <c:pt idx="20">
                  <c:v>22.549999999999997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192568"/>
        <c:axId val="486193352"/>
      </c:lineChart>
      <c:lineChart>
        <c:grouping val="standard"/>
        <c:varyColors val="0"/>
        <c:ser>
          <c:idx val="0"/>
          <c:order val="0"/>
          <c:tx>
            <c:strRef>
              <c:f>Temps!$N$1</c:f>
              <c:strCache>
                <c:ptCount val="1"/>
                <c:pt idx="0">
                  <c:v>Weekly Average Discharge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Temps!$M$2:$M$22</c:f>
              <c:numCache>
                <c:formatCode>General</c:formatCode>
                <c:ptCount val="2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</c:numCache>
            </c:numRef>
          </c:cat>
          <c:val>
            <c:numRef>
              <c:f>Temps!$N$2:$N$22</c:f>
              <c:numCache>
                <c:formatCode>0</c:formatCode>
                <c:ptCount val="21"/>
                <c:pt idx="0">
                  <c:v>2615.7142857142858</c:v>
                </c:pt>
                <c:pt idx="1">
                  <c:v>2417.1428571428573</c:v>
                </c:pt>
                <c:pt idx="2">
                  <c:v>2342.8571428571427</c:v>
                </c:pt>
                <c:pt idx="3">
                  <c:v>2252.8571428571427</c:v>
                </c:pt>
                <c:pt idx="4">
                  <c:v>2714.2857142857142</c:v>
                </c:pt>
                <c:pt idx="5">
                  <c:v>3772.8571428571427</c:v>
                </c:pt>
                <c:pt idx="6">
                  <c:v>2615.7142857142858</c:v>
                </c:pt>
                <c:pt idx="7">
                  <c:v>2088.5714285714284</c:v>
                </c:pt>
                <c:pt idx="8">
                  <c:v>2378.5714285714284</c:v>
                </c:pt>
                <c:pt idx="9">
                  <c:v>2668.5714285714284</c:v>
                </c:pt>
                <c:pt idx="10">
                  <c:v>3507.1428571428573</c:v>
                </c:pt>
                <c:pt idx="11">
                  <c:v>4102.8571428571431</c:v>
                </c:pt>
                <c:pt idx="12">
                  <c:v>3634.2857142857142</c:v>
                </c:pt>
                <c:pt idx="13">
                  <c:v>3871.4285714285716</c:v>
                </c:pt>
                <c:pt idx="14">
                  <c:v>3604.2857142857142</c:v>
                </c:pt>
                <c:pt idx="15">
                  <c:v>3558.3333333333335</c:v>
                </c:pt>
                <c:pt idx="16">
                  <c:v>3478.5714285714284</c:v>
                </c:pt>
                <c:pt idx="17">
                  <c:v>2757.1428571428573</c:v>
                </c:pt>
                <c:pt idx="18">
                  <c:v>2224.2857142857142</c:v>
                </c:pt>
                <c:pt idx="19">
                  <c:v>2141.4285714285716</c:v>
                </c:pt>
                <c:pt idx="20">
                  <c:v>2060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196880"/>
        <c:axId val="486196488"/>
      </c:lineChart>
      <c:catAx>
        <c:axId val="486192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Julian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93352"/>
        <c:crosses val="autoZero"/>
        <c:auto val="1"/>
        <c:lblAlgn val="ctr"/>
        <c:lblOffset val="100"/>
        <c:noMultiLvlLbl val="0"/>
      </c:catAx>
      <c:valAx>
        <c:axId val="48619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Samples/Water Temperature (</a:t>
                </a:r>
                <a:r>
                  <a:rPr lang="en-US" baseline="30000"/>
                  <a:t>o</a:t>
                </a:r>
                <a:r>
                  <a:rPr lang="en-US"/>
                  <a:t>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92568"/>
        <c:crosses val="autoZero"/>
        <c:crossBetween val="between"/>
      </c:valAx>
      <c:valAx>
        <c:axId val="4861964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Weekly Discharrge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96880"/>
        <c:crosses val="max"/>
        <c:crossBetween val="between"/>
      </c:valAx>
      <c:catAx>
        <c:axId val="486196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61964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Total Comparison Rogue CHS Sampling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Temps!$T$1</c:f>
              <c:strCache>
                <c:ptCount val="1"/>
                <c:pt idx="0">
                  <c:v>running total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Temps!$M$2:$M$22</c:f>
              <c:numCache>
                <c:formatCode>General</c:formatCode>
                <c:ptCount val="2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</c:numCache>
            </c:numRef>
          </c:cat>
          <c:val>
            <c:numRef>
              <c:f>Temps!$T$2:$T$22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17</c:v>
                </c:pt>
                <c:pt idx="10">
                  <c:v>21</c:v>
                </c:pt>
                <c:pt idx="11">
                  <c:v>34</c:v>
                </c:pt>
                <c:pt idx="12">
                  <c:v>47</c:v>
                </c:pt>
                <c:pt idx="13">
                  <c:v>49</c:v>
                </c:pt>
                <c:pt idx="14">
                  <c:v>52</c:v>
                </c:pt>
                <c:pt idx="15">
                  <c:v>61</c:v>
                </c:pt>
                <c:pt idx="16">
                  <c:v>67</c:v>
                </c:pt>
                <c:pt idx="17">
                  <c:v>67</c:v>
                </c:pt>
                <c:pt idx="18">
                  <c:v>67</c:v>
                </c:pt>
                <c:pt idx="19">
                  <c:v>68</c:v>
                </c:pt>
                <c:pt idx="20">
                  <c:v>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Temps!$U$1</c:f>
              <c:strCache>
                <c:ptCount val="1"/>
                <c:pt idx="0">
                  <c:v>running total 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Temps!$M$2:$M$22</c:f>
              <c:numCache>
                <c:formatCode>General</c:formatCode>
                <c:ptCount val="2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</c:numCache>
            </c:numRef>
          </c:cat>
          <c:val>
            <c:numRef>
              <c:f>Temps!$U$2:$U$22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30</c:v>
                </c:pt>
                <c:pt idx="8">
                  <c:v>46</c:v>
                </c:pt>
                <c:pt idx="9">
                  <c:v>55</c:v>
                </c:pt>
                <c:pt idx="10">
                  <c:v>61</c:v>
                </c:pt>
                <c:pt idx="11">
                  <c:v>85</c:v>
                </c:pt>
                <c:pt idx="12">
                  <c:v>105</c:v>
                </c:pt>
                <c:pt idx="13">
                  <c:v>111</c:v>
                </c:pt>
                <c:pt idx="14">
                  <c:v>121</c:v>
                </c:pt>
                <c:pt idx="15">
                  <c:v>133</c:v>
                </c:pt>
                <c:pt idx="16">
                  <c:v>145</c:v>
                </c:pt>
                <c:pt idx="17">
                  <c:v>158</c:v>
                </c:pt>
                <c:pt idx="18">
                  <c:v>162</c:v>
                </c:pt>
                <c:pt idx="19">
                  <c:v>162</c:v>
                </c:pt>
                <c:pt idx="20">
                  <c:v>162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195704"/>
        <c:axId val="486193744"/>
      </c:lineChart>
      <c:catAx>
        <c:axId val="486195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93744"/>
        <c:crosses val="autoZero"/>
        <c:auto val="1"/>
        <c:lblAlgn val="ctr"/>
        <c:lblOffset val="100"/>
        <c:noMultiLvlLbl val="0"/>
      </c:catAx>
      <c:valAx>
        <c:axId val="48619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95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Comparisons 2019 and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Temps!$P$1</c:f>
              <c:strCache>
                <c:ptCount val="1"/>
                <c:pt idx="0">
                  <c:v>Weekly Average Temp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Temps!$M$2:$M$22</c:f>
              <c:numCache>
                <c:formatCode>General</c:formatCode>
                <c:ptCount val="2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</c:numCache>
            </c:numRef>
          </c:cat>
          <c:val>
            <c:numRef>
              <c:f>Temps!$P$2:$P$22</c:f>
              <c:numCache>
                <c:formatCode>0.0</c:formatCode>
                <c:ptCount val="21"/>
                <c:pt idx="0">
                  <c:v>8.1857142857142851</c:v>
                </c:pt>
                <c:pt idx="1">
                  <c:v>9.0142857142857142</c:v>
                </c:pt>
                <c:pt idx="2">
                  <c:v>9.1857142857142851</c:v>
                </c:pt>
                <c:pt idx="3">
                  <c:v>10.414285714285715</c:v>
                </c:pt>
                <c:pt idx="4">
                  <c:v>10.314285714285715</c:v>
                </c:pt>
                <c:pt idx="5">
                  <c:v>9.8571428571428577</c:v>
                </c:pt>
                <c:pt idx="6">
                  <c:v>13.914285714285715</c:v>
                </c:pt>
                <c:pt idx="7" formatCode="0">
                  <c:v>14.957142857142856</c:v>
                </c:pt>
                <c:pt idx="8">
                  <c:v>16.271428571428569</c:v>
                </c:pt>
                <c:pt idx="9">
                  <c:v>16.271428571428569</c:v>
                </c:pt>
                <c:pt idx="10">
                  <c:v>16.442857142857147</c:v>
                </c:pt>
                <c:pt idx="11">
                  <c:v>14.242857142857144</c:v>
                </c:pt>
                <c:pt idx="12">
                  <c:v>15.957142857142859</c:v>
                </c:pt>
                <c:pt idx="13">
                  <c:v>18.557142857142857</c:v>
                </c:pt>
                <c:pt idx="14">
                  <c:v>17.514285714285716</c:v>
                </c:pt>
                <c:pt idx="15">
                  <c:v>17.214285714285715</c:v>
                </c:pt>
                <c:pt idx="16">
                  <c:v>19.24285714285714</c:v>
                </c:pt>
                <c:pt idx="17">
                  <c:v>21.085714285714289</c:v>
                </c:pt>
                <c:pt idx="18">
                  <c:v>20.557142857142857</c:v>
                </c:pt>
                <c:pt idx="19">
                  <c:v>21.75714285714286</c:v>
                </c:pt>
                <c:pt idx="20">
                  <c:v>22.549999999999997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Temps!$Q$1</c:f>
              <c:strCache>
                <c:ptCount val="1"/>
                <c:pt idx="0">
                  <c:v>Temp 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Temps!$M$2:$M$22</c:f>
              <c:numCache>
                <c:formatCode>General</c:formatCode>
                <c:ptCount val="2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</c:numCache>
            </c:numRef>
          </c:cat>
          <c:val>
            <c:numRef>
              <c:f>Temps!$Q$2:$Q$22</c:f>
              <c:numCache>
                <c:formatCode>0.0</c:formatCode>
                <c:ptCount val="21"/>
                <c:pt idx="0">
                  <c:v>6.0666666666666673</c:v>
                </c:pt>
                <c:pt idx="1">
                  <c:v>7.2571428571428571</c:v>
                </c:pt>
                <c:pt idx="2">
                  <c:v>8.4714285714285715</c:v>
                </c:pt>
                <c:pt idx="3">
                  <c:v>9.5571428571428587</c:v>
                </c:pt>
                <c:pt idx="4">
                  <c:v>10.02857142857143</c:v>
                </c:pt>
                <c:pt idx="5">
                  <c:v>10.785714285714286</c:v>
                </c:pt>
                <c:pt idx="6">
                  <c:v>9.5571428571428587</c:v>
                </c:pt>
                <c:pt idx="7">
                  <c:v>11.614285714285716</c:v>
                </c:pt>
                <c:pt idx="8">
                  <c:v>13.885714285714286</c:v>
                </c:pt>
                <c:pt idx="9">
                  <c:v>13.9</c:v>
                </c:pt>
                <c:pt idx="10">
                  <c:v>16.357142857142858</c:v>
                </c:pt>
                <c:pt idx="11">
                  <c:v>14.257142857142858</c:v>
                </c:pt>
                <c:pt idx="12">
                  <c:v>15.185714285714285</c:v>
                </c:pt>
                <c:pt idx="13">
                  <c:v>18.37142857142857</c:v>
                </c:pt>
                <c:pt idx="14">
                  <c:v>17.833333333333332</c:v>
                </c:pt>
                <c:pt idx="15">
                  <c:v>19.728571428571399</c:v>
                </c:pt>
                <c:pt idx="16">
                  <c:v>19.25714285714286</c:v>
                </c:pt>
                <c:pt idx="17">
                  <c:v>18.349999999999998</c:v>
                </c:pt>
                <c:pt idx="18">
                  <c:v>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194136"/>
        <c:axId val="486198056"/>
      </c:lineChart>
      <c:catAx>
        <c:axId val="486194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Julian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98056"/>
        <c:crosses val="autoZero"/>
        <c:auto val="1"/>
        <c:lblAlgn val="ctr"/>
        <c:lblOffset val="100"/>
        <c:noMultiLvlLbl val="0"/>
      </c:catAx>
      <c:valAx>
        <c:axId val="48619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Weekly Temperature (</a:t>
                </a:r>
                <a:r>
                  <a:rPr lang="en-US" baseline="30000"/>
                  <a:t>o</a:t>
                </a:r>
                <a:r>
                  <a:rPr lang="en-US"/>
                  <a:t>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94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23</xdr:row>
      <xdr:rowOff>90487</xdr:rowOff>
    </xdr:from>
    <xdr:to>
      <xdr:col>27</xdr:col>
      <xdr:colOff>314325</xdr:colOff>
      <xdr:row>37</xdr:row>
      <xdr:rowOff>147637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695325</xdr:colOff>
      <xdr:row>39</xdr:row>
      <xdr:rowOff>19049</xdr:rowOff>
    </xdr:from>
    <xdr:to>
      <xdr:col>20</xdr:col>
      <xdr:colOff>561975</xdr:colOff>
      <xdr:row>61</xdr:row>
      <xdr:rowOff>95249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95250</xdr:colOff>
      <xdr:row>1</xdr:row>
      <xdr:rowOff>71437</xdr:rowOff>
    </xdr:from>
    <xdr:to>
      <xdr:col>28</xdr:col>
      <xdr:colOff>400050</xdr:colOff>
      <xdr:row>15</xdr:row>
      <xdr:rowOff>147637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1343025</xdr:colOff>
      <xdr:row>22</xdr:row>
      <xdr:rowOff>128586</xdr:rowOff>
    </xdr:from>
    <xdr:to>
      <xdr:col>17</xdr:col>
      <xdr:colOff>1009650</xdr:colOff>
      <xdr:row>38</xdr:row>
      <xdr:rowOff>76199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6" workbookViewId="0">
      <selection activeCell="B48" sqref="B48"/>
    </sheetView>
  </sheetViews>
  <sheetFormatPr defaultRowHeight="15" x14ac:dyDescent="0.25"/>
  <cols>
    <col min="1" max="1" width="23.28515625" bestFit="1" customWidth="1"/>
    <col min="2" max="2" width="11.85546875" bestFit="1" customWidth="1"/>
    <col min="3" max="3" width="16.42578125" bestFit="1" customWidth="1"/>
    <col min="5" max="5" width="32.5703125" bestFit="1" customWidth="1"/>
  </cols>
  <sheetData>
    <row r="1" spans="1:5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25">
      <c r="A2" t="s">
        <v>147</v>
      </c>
      <c r="B2" t="s">
        <v>148</v>
      </c>
      <c r="C2" t="s">
        <v>102</v>
      </c>
      <c r="E2" t="s">
        <v>236</v>
      </c>
    </row>
    <row r="3" spans="1:5" x14ac:dyDescent="0.25">
      <c r="A3" t="s">
        <v>88</v>
      </c>
      <c r="B3" t="s">
        <v>125</v>
      </c>
      <c r="C3" t="s">
        <v>91</v>
      </c>
      <c r="E3" t="s">
        <v>90</v>
      </c>
    </row>
    <row r="4" spans="1:5" x14ac:dyDescent="0.25">
      <c r="A4" t="s">
        <v>149</v>
      </c>
      <c r="B4" t="s">
        <v>150</v>
      </c>
      <c r="C4" t="s">
        <v>102</v>
      </c>
      <c r="E4" t="s">
        <v>151</v>
      </c>
    </row>
    <row r="5" spans="1:5" x14ac:dyDescent="0.25">
      <c r="A5" t="s">
        <v>89</v>
      </c>
      <c r="B5" t="s">
        <v>126</v>
      </c>
      <c r="C5" t="s">
        <v>91</v>
      </c>
      <c r="E5" t="s">
        <v>98</v>
      </c>
    </row>
    <row r="6" spans="1:5" x14ac:dyDescent="0.25">
      <c r="A6" t="s">
        <v>92</v>
      </c>
      <c r="B6" t="s">
        <v>127</v>
      </c>
      <c r="C6" t="s">
        <v>99</v>
      </c>
      <c r="E6" t="s">
        <v>100</v>
      </c>
    </row>
    <row r="7" spans="1:5" x14ac:dyDescent="0.25">
      <c r="A7" t="s">
        <v>93</v>
      </c>
      <c r="B7" t="s">
        <v>128</v>
      </c>
      <c r="C7" t="s">
        <v>123</v>
      </c>
      <c r="E7" t="s">
        <v>97</v>
      </c>
    </row>
    <row r="8" spans="1:5" x14ac:dyDescent="0.25">
      <c r="A8" t="s">
        <v>94</v>
      </c>
      <c r="B8" t="s">
        <v>124</v>
      </c>
      <c r="C8" t="s">
        <v>102</v>
      </c>
      <c r="E8" t="s">
        <v>112</v>
      </c>
    </row>
    <row r="9" spans="1:5" x14ac:dyDescent="0.25">
      <c r="A9" t="s">
        <v>95</v>
      </c>
      <c r="B9" t="s">
        <v>116</v>
      </c>
      <c r="C9" t="s">
        <v>102</v>
      </c>
      <c r="E9" t="s">
        <v>96</v>
      </c>
    </row>
    <row r="10" spans="1:5" x14ac:dyDescent="0.25">
      <c r="A10" t="s">
        <v>101</v>
      </c>
      <c r="B10" t="s">
        <v>129</v>
      </c>
      <c r="C10" t="s">
        <v>102</v>
      </c>
      <c r="E10" t="s">
        <v>205</v>
      </c>
    </row>
    <row r="11" spans="1:5" x14ac:dyDescent="0.25">
      <c r="A11" t="s">
        <v>103</v>
      </c>
      <c r="B11" t="s">
        <v>130</v>
      </c>
      <c r="C11" t="s">
        <v>102</v>
      </c>
      <c r="E11" t="s">
        <v>207</v>
      </c>
    </row>
    <row r="12" spans="1:5" x14ac:dyDescent="0.25">
      <c r="A12" t="s">
        <v>104</v>
      </c>
      <c r="B12" t="s">
        <v>131</v>
      </c>
      <c r="C12" t="s">
        <v>102</v>
      </c>
      <c r="E12" t="s">
        <v>105</v>
      </c>
    </row>
    <row r="13" spans="1:5" x14ac:dyDescent="0.25">
      <c r="A13" t="s">
        <v>106</v>
      </c>
      <c r="B13" t="s">
        <v>132</v>
      </c>
      <c r="C13" t="s">
        <v>102</v>
      </c>
      <c r="E13" t="s">
        <v>107</v>
      </c>
    </row>
    <row r="14" spans="1:5" x14ac:dyDescent="0.25">
      <c r="A14" t="s">
        <v>108</v>
      </c>
      <c r="B14" t="s">
        <v>110</v>
      </c>
      <c r="C14" t="s">
        <v>102</v>
      </c>
      <c r="E14" t="s">
        <v>109</v>
      </c>
    </row>
    <row r="15" spans="1:5" x14ac:dyDescent="0.25">
      <c r="A15" t="s">
        <v>111</v>
      </c>
      <c r="B15" t="s">
        <v>133</v>
      </c>
      <c r="C15" t="s">
        <v>102</v>
      </c>
      <c r="E15" t="s">
        <v>112</v>
      </c>
    </row>
    <row r="16" spans="1:5" x14ac:dyDescent="0.25">
      <c r="A16" t="s">
        <v>113</v>
      </c>
      <c r="B16" t="s">
        <v>114</v>
      </c>
      <c r="C16" t="s">
        <v>102</v>
      </c>
      <c r="E16" t="s">
        <v>112</v>
      </c>
    </row>
    <row r="17" spans="1:5" x14ac:dyDescent="0.25">
      <c r="A17" t="s">
        <v>115</v>
      </c>
      <c r="B17" t="s">
        <v>117</v>
      </c>
      <c r="C17" t="s">
        <v>123</v>
      </c>
      <c r="E17" t="s">
        <v>118</v>
      </c>
    </row>
    <row r="18" spans="1:5" x14ac:dyDescent="0.25">
      <c r="A18" t="s">
        <v>119</v>
      </c>
      <c r="B18" t="s">
        <v>120</v>
      </c>
      <c r="C18" t="s">
        <v>122</v>
      </c>
      <c r="E18" t="s">
        <v>121</v>
      </c>
    </row>
    <row r="19" spans="1:5" x14ac:dyDescent="0.25">
      <c r="A19" t="s">
        <v>134</v>
      </c>
      <c r="B19" t="s">
        <v>135</v>
      </c>
      <c r="C19" t="s">
        <v>102</v>
      </c>
      <c r="E19" t="s">
        <v>136</v>
      </c>
    </row>
    <row r="20" spans="1:5" x14ac:dyDescent="0.25">
      <c r="A20" t="s">
        <v>137</v>
      </c>
      <c r="B20" t="s">
        <v>138</v>
      </c>
      <c r="C20" t="s">
        <v>102</v>
      </c>
      <c r="E20" t="s">
        <v>139</v>
      </c>
    </row>
    <row r="21" spans="1:5" x14ac:dyDescent="0.25">
      <c r="A21" t="s">
        <v>140</v>
      </c>
      <c r="B21" t="s">
        <v>141</v>
      </c>
      <c r="C21" t="s">
        <v>102</v>
      </c>
      <c r="E21" t="s">
        <v>142</v>
      </c>
    </row>
    <row r="22" spans="1:5" x14ac:dyDescent="0.25">
      <c r="A22" t="s">
        <v>143</v>
      </c>
      <c r="B22" t="s">
        <v>146</v>
      </c>
      <c r="C22" t="s">
        <v>122</v>
      </c>
      <c r="E22" t="s">
        <v>145</v>
      </c>
    </row>
    <row r="23" spans="1:5" x14ac:dyDescent="0.25">
      <c r="A23" t="s">
        <v>152</v>
      </c>
      <c r="B23" t="s">
        <v>144</v>
      </c>
      <c r="C23" t="s">
        <v>123</v>
      </c>
      <c r="E23" t="s">
        <v>153</v>
      </c>
    </row>
    <row r="24" spans="1:5" x14ac:dyDescent="0.25">
      <c r="A24" t="s">
        <v>154</v>
      </c>
      <c r="B24" t="s">
        <v>155</v>
      </c>
      <c r="C24" t="s">
        <v>123</v>
      </c>
      <c r="E24" t="s">
        <v>156</v>
      </c>
    </row>
    <row r="25" spans="1:5" x14ac:dyDescent="0.25">
      <c r="A25" t="s">
        <v>157</v>
      </c>
      <c r="B25" t="s">
        <v>158</v>
      </c>
      <c r="C25" t="s">
        <v>123</v>
      </c>
      <c r="E25" t="s">
        <v>159</v>
      </c>
    </row>
    <row r="26" spans="1:5" x14ac:dyDescent="0.25">
      <c r="A26" t="s">
        <v>160</v>
      </c>
      <c r="B26" t="s">
        <v>161</v>
      </c>
      <c r="C26" t="s">
        <v>123</v>
      </c>
      <c r="E26" t="s">
        <v>162</v>
      </c>
    </row>
    <row r="27" spans="1:5" x14ac:dyDescent="0.25">
      <c r="A27" t="s">
        <v>163</v>
      </c>
      <c r="B27" t="s">
        <v>167</v>
      </c>
      <c r="C27" t="s">
        <v>123</v>
      </c>
      <c r="E27" t="s">
        <v>164</v>
      </c>
    </row>
    <row r="28" spans="1:5" x14ac:dyDescent="0.25">
      <c r="A28" t="s">
        <v>165</v>
      </c>
      <c r="B28" t="s">
        <v>166</v>
      </c>
      <c r="C28" t="s">
        <v>123</v>
      </c>
      <c r="E28" t="s">
        <v>168</v>
      </c>
    </row>
    <row r="29" spans="1:5" x14ac:dyDescent="0.25">
      <c r="A29" t="s">
        <v>169</v>
      </c>
      <c r="B29" t="s">
        <v>170</v>
      </c>
      <c r="C29" t="s">
        <v>123</v>
      </c>
      <c r="E29" t="s">
        <v>171</v>
      </c>
    </row>
    <row r="30" spans="1:5" x14ac:dyDescent="0.25">
      <c r="A30" t="s">
        <v>172</v>
      </c>
      <c r="B30" t="s">
        <v>173</v>
      </c>
      <c r="C30" t="s">
        <v>102</v>
      </c>
      <c r="E30" t="s">
        <v>174</v>
      </c>
    </row>
    <row r="31" spans="1:5" x14ac:dyDescent="0.25">
      <c r="A31" t="s">
        <v>178</v>
      </c>
      <c r="B31" t="s">
        <v>179</v>
      </c>
      <c r="C31" t="s">
        <v>123</v>
      </c>
      <c r="E31" t="s">
        <v>180</v>
      </c>
    </row>
    <row r="32" spans="1:5" x14ac:dyDescent="0.25">
      <c r="A32" t="s">
        <v>181</v>
      </c>
      <c r="B32" t="s">
        <v>182</v>
      </c>
      <c r="C32" t="s">
        <v>123</v>
      </c>
      <c r="E32" t="s">
        <v>183</v>
      </c>
    </row>
    <row r="33" spans="1:5" x14ac:dyDescent="0.25">
      <c r="A33" t="s">
        <v>184</v>
      </c>
      <c r="B33" t="s">
        <v>185</v>
      </c>
      <c r="C33" t="s">
        <v>102</v>
      </c>
      <c r="E33" t="s">
        <v>186</v>
      </c>
    </row>
    <row r="34" spans="1:5" x14ac:dyDescent="0.25">
      <c r="A34" t="s">
        <v>175</v>
      </c>
      <c r="B34" t="s">
        <v>176</v>
      </c>
      <c r="C34" t="s">
        <v>123</v>
      </c>
      <c r="E34" t="s">
        <v>177</v>
      </c>
    </row>
    <row r="35" spans="1:5" x14ac:dyDescent="0.25">
      <c r="A35" t="s">
        <v>187</v>
      </c>
      <c r="B35" t="s">
        <v>188</v>
      </c>
      <c r="C35" t="s">
        <v>123</v>
      </c>
      <c r="E35" t="s">
        <v>189</v>
      </c>
    </row>
    <row r="36" spans="1:5" x14ac:dyDescent="0.25">
      <c r="A36" t="s">
        <v>206</v>
      </c>
      <c r="B36" t="s">
        <v>218</v>
      </c>
      <c r="C36" t="s">
        <v>102</v>
      </c>
      <c r="E36" t="s">
        <v>212</v>
      </c>
    </row>
    <row r="37" spans="1:5" x14ac:dyDescent="0.25">
      <c r="A37" t="s">
        <v>208</v>
      </c>
      <c r="B37" t="s">
        <v>217</v>
      </c>
      <c r="C37" t="s">
        <v>102</v>
      </c>
      <c r="E37" t="s">
        <v>177</v>
      </c>
    </row>
    <row r="38" spans="1:5" x14ac:dyDescent="0.25">
      <c r="A38" t="s">
        <v>209</v>
      </c>
      <c r="B38" t="s">
        <v>216</v>
      </c>
      <c r="C38" t="s">
        <v>210</v>
      </c>
      <c r="E38" t="s">
        <v>112</v>
      </c>
    </row>
    <row r="39" spans="1:5" x14ac:dyDescent="0.25">
      <c r="A39" t="s">
        <v>211</v>
      </c>
      <c r="B39" t="s">
        <v>215</v>
      </c>
      <c r="C39" t="s">
        <v>102</v>
      </c>
      <c r="E39" t="s">
        <v>112</v>
      </c>
    </row>
    <row r="40" spans="1:5" x14ac:dyDescent="0.25">
      <c r="A40" t="s">
        <v>213</v>
      </c>
      <c r="B40" t="s">
        <v>214</v>
      </c>
      <c r="C40" t="s">
        <v>123</v>
      </c>
      <c r="E40" t="s">
        <v>112</v>
      </c>
    </row>
    <row r="41" spans="1:5" x14ac:dyDescent="0.25">
      <c r="A41" t="s">
        <v>219</v>
      </c>
      <c r="B41" t="s">
        <v>220</v>
      </c>
      <c r="C41" t="s">
        <v>102</v>
      </c>
      <c r="E41" t="s">
        <v>189</v>
      </c>
    </row>
    <row r="42" spans="1:5" x14ac:dyDescent="0.25">
      <c r="A42" t="s">
        <v>222</v>
      </c>
      <c r="B42" t="s">
        <v>223</v>
      </c>
      <c r="C42" t="s">
        <v>123</v>
      </c>
      <c r="E42" t="s">
        <v>224</v>
      </c>
    </row>
    <row r="43" spans="1:5" x14ac:dyDescent="0.25">
      <c r="A43" t="s">
        <v>225</v>
      </c>
      <c r="B43" t="s">
        <v>226</v>
      </c>
      <c r="C43" t="s">
        <v>102</v>
      </c>
      <c r="E43" t="s">
        <v>227</v>
      </c>
    </row>
    <row r="44" spans="1:5" x14ac:dyDescent="0.25">
      <c r="A44" t="s">
        <v>228</v>
      </c>
      <c r="B44" t="s">
        <v>229</v>
      </c>
      <c r="C44" t="s">
        <v>122</v>
      </c>
      <c r="E44" t="s">
        <v>230</v>
      </c>
    </row>
    <row r="45" spans="1:5" x14ac:dyDescent="0.25">
      <c r="A45" t="s">
        <v>231</v>
      </c>
      <c r="B45" t="s">
        <v>229</v>
      </c>
      <c r="C45" t="s">
        <v>102</v>
      </c>
      <c r="E45" t="s">
        <v>232</v>
      </c>
    </row>
    <row r="46" spans="1:5" x14ac:dyDescent="0.25">
      <c r="A46" t="s">
        <v>233</v>
      </c>
      <c r="B46" t="s">
        <v>234</v>
      </c>
      <c r="C46" t="s">
        <v>123</v>
      </c>
      <c r="E46" t="s">
        <v>235</v>
      </c>
    </row>
    <row r="47" spans="1:5" x14ac:dyDescent="0.25">
      <c r="A47" t="s">
        <v>314</v>
      </c>
      <c r="B47" t="s">
        <v>316</v>
      </c>
      <c r="C47" t="s">
        <v>91</v>
      </c>
      <c r="E47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0"/>
  <sheetViews>
    <sheetView tabSelected="1" workbookViewId="0">
      <selection activeCell="G27" sqref="G27"/>
    </sheetView>
  </sheetViews>
  <sheetFormatPr defaultRowHeight="15" x14ac:dyDescent="0.25"/>
  <cols>
    <col min="1" max="1" width="11" bestFit="1" customWidth="1"/>
    <col min="3" max="3" width="11.5703125" customWidth="1"/>
    <col min="5" max="5" width="27.5703125" bestFit="1" customWidth="1"/>
    <col min="6" max="6" width="13.5703125" bestFit="1" customWidth="1"/>
    <col min="7" max="7" width="55.85546875" bestFit="1" customWidth="1"/>
    <col min="8" max="8" width="15.85546875" bestFit="1" customWidth="1"/>
    <col min="9" max="9" width="17" bestFit="1" customWidth="1"/>
    <col min="10" max="10" width="16" bestFit="1" customWidth="1"/>
    <col min="11" max="11" width="17.7109375" bestFit="1" customWidth="1"/>
    <col min="15" max="15" width="15.85546875" bestFit="1" customWidth="1"/>
  </cols>
  <sheetData>
    <row r="1" spans="1:16" x14ac:dyDescent="0.25">
      <c r="A1" t="s">
        <v>73</v>
      </c>
      <c r="B1" t="s">
        <v>74</v>
      </c>
      <c r="C1" t="s">
        <v>45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</row>
    <row r="2" spans="1:16" x14ac:dyDescent="0.25">
      <c r="B2">
        <v>1</v>
      </c>
      <c r="C2" s="25">
        <v>43926</v>
      </c>
      <c r="E2" t="s">
        <v>190</v>
      </c>
      <c r="F2" t="s">
        <v>190</v>
      </c>
      <c r="H2" t="s">
        <v>191</v>
      </c>
      <c r="I2" s="25">
        <f>IF(C2&lt;100,"",C2+7)</f>
        <v>43933</v>
      </c>
      <c r="J2" t="s">
        <v>201</v>
      </c>
      <c r="K2" t="s">
        <v>192</v>
      </c>
      <c r="O2" t="s">
        <v>378</v>
      </c>
    </row>
    <row r="3" spans="1:16" x14ac:dyDescent="0.25">
      <c r="B3">
        <v>2</v>
      </c>
      <c r="C3" s="25">
        <v>43926</v>
      </c>
      <c r="E3" t="s">
        <v>190</v>
      </c>
      <c r="F3" t="s">
        <v>190</v>
      </c>
      <c r="H3" t="s">
        <v>191</v>
      </c>
      <c r="I3" s="25">
        <f>IF(C3&lt;100,"",C3+7)</f>
        <v>43933</v>
      </c>
      <c r="J3" t="s">
        <v>201</v>
      </c>
      <c r="K3" t="s">
        <v>192</v>
      </c>
      <c r="O3" t="s">
        <v>88</v>
      </c>
      <c r="P3">
        <f>COUNTIF(H2:H81,"John Anderson")</f>
        <v>3</v>
      </c>
    </row>
    <row r="4" spans="1:16" x14ac:dyDescent="0.25">
      <c r="B4">
        <v>3</v>
      </c>
      <c r="C4" s="25">
        <v>43927</v>
      </c>
      <c r="E4" t="s">
        <v>333</v>
      </c>
      <c r="F4" t="s">
        <v>193</v>
      </c>
      <c r="H4" t="s">
        <v>137</v>
      </c>
      <c r="I4" s="25">
        <f t="shared" ref="I4:I69" si="0">IF(C4&lt;100,"",C4+7)</f>
        <v>43934</v>
      </c>
      <c r="J4" t="s">
        <v>201</v>
      </c>
      <c r="K4" t="s">
        <v>192</v>
      </c>
      <c r="O4" t="s">
        <v>191</v>
      </c>
      <c r="P4">
        <f>COUNTIF(H2:H82,"Mike Hull")</f>
        <v>15</v>
      </c>
    </row>
    <row r="5" spans="1:16" x14ac:dyDescent="0.25">
      <c r="B5">
        <v>4</v>
      </c>
      <c r="C5" s="25">
        <v>43929</v>
      </c>
      <c r="E5" t="s">
        <v>190</v>
      </c>
      <c r="F5" t="s">
        <v>190</v>
      </c>
      <c r="H5" t="s">
        <v>191</v>
      </c>
      <c r="I5" s="25">
        <f t="shared" si="0"/>
        <v>43936</v>
      </c>
      <c r="J5" t="s">
        <v>221</v>
      </c>
      <c r="K5" t="s">
        <v>192</v>
      </c>
      <c r="O5" t="s">
        <v>314</v>
      </c>
      <c r="P5">
        <f>COUNTIF(H2:H83,"Greg Eide")</f>
        <v>11</v>
      </c>
    </row>
    <row r="6" spans="1:16" x14ac:dyDescent="0.25">
      <c r="B6">
        <v>5</v>
      </c>
      <c r="C6" s="25">
        <v>43929</v>
      </c>
      <c r="E6" t="s">
        <v>202</v>
      </c>
      <c r="F6" t="s">
        <v>194</v>
      </c>
      <c r="H6" t="s">
        <v>195</v>
      </c>
      <c r="I6" s="25">
        <f t="shared" si="0"/>
        <v>43936</v>
      </c>
      <c r="J6" t="s">
        <v>221</v>
      </c>
      <c r="K6" t="s">
        <v>192</v>
      </c>
      <c r="O6" t="s">
        <v>149</v>
      </c>
      <c r="P6">
        <f>COUNTIF(H2:H84,"Shaun Carpenter")</f>
        <v>10</v>
      </c>
    </row>
    <row r="7" spans="1:16" x14ac:dyDescent="0.25">
      <c r="B7">
        <v>6</v>
      </c>
      <c r="C7" s="25">
        <v>43929</v>
      </c>
      <c r="E7" t="s">
        <v>202</v>
      </c>
      <c r="F7" t="s">
        <v>194</v>
      </c>
      <c r="H7" t="s">
        <v>195</v>
      </c>
      <c r="I7" s="25">
        <f t="shared" si="0"/>
        <v>43936</v>
      </c>
      <c r="J7" t="s">
        <v>221</v>
      </c>
      <c r="K7" t="s">
        <v>192</v>
      </c>
      <c r="O7" t="s">
        <v>195</v>
      </c>
      <c r="P7">
        <f>COUNTIF(H2:H82, "Tom Hope")</f>
        <v>4</v>
      </c>
    </row>
    <row r="8" spans="1:16" x14ac:dyDescent="0.25">
      <c r="B8">
        <v>7</v>
      </c>
      <c r="C8" s="25">
        <v>43930</v>
      </c>
      <c r="E8" t="s">
        <v>196</v>
      </c>
      <c r="F8" t="s">
        <v>197</v>
      </c>
      <c r="H8" t="s">
        <v>187</v>
      </c>
      <c r="I8" s="25">
        <f t="shared" si="0"/>
        <v>43937</v>
      </c>
      <c r="J8" t="s">
        <v>201</v>
      </c>
      <c r="K8" t="s">
        <v>192</v>
      </c>
      <c r="O8" t="s">
        <v>101</v>
      </c>
      <c r="P8">
        <f>COUNTIF(H3:H83, "Shane Blair")</f>
        <v>3</v>
      </c>
    </row>
    <row r="9" spans="1:16" x14ac:dyDescent="0.25">
      <c r="B9">
        <v>8</v>
      </c>
      <c r="C9" s="25">
        <v>43930</v>
      </c>
      <c r="E9" t="s">
        <v>190</v>
      </c>
      <c r="F9" t="s">
        <v>198</v>
      </c>
      <c r="H9" t="s">
        <v>191</v>
      </c>
      <c r="I9" s="25">
        <f t="shared" si="0"/>
        <v>43937</v>
      </c>
      <c r="J9" t="s">
        <v>201</v>
      </c>
      <c r="K9" t="s">
        <v>192</v>
      </c>
      <c r="O9" t="s">
        <v>320</v>
      </c>
      <c r="P9">
        <f>COUNTIF(H2:H84, "Stan Atkinson")</f>
        <v>4</v>
      </c>
    </row>
    <row r="10" spans="1:16" x14ac:dyDescent="0.25">
      <c r="B10">
        <v>9</v>
      </c>
      <c r="C10" s="25">
        <v>43932</v>
      </c>
      <c r="E10" t="s">
        <v>196</v>
      </c>
      <c r="F10" t="s">
        <v>199</v>
      </c>
      <c r="H10" t="s">
        <v>200</v>
      </c>
      <c r="I10" s="25">
        <f t="shared" si="0"/>
        <v>43939</v>
      </c>
      <c r="J10" t="s">
        <v>201</v>
      </c>
      <c r="K10" t="s">
        <v>192</v>
      </c>
      <c r="O10" t="s">
        <v>187</v>
      </c>
      <c r="P10">
        <f>COUNTIF(H2:H82, "Rick Howard")</f>
        <v>6</v>
      </c>
    </row>
    <row r="11" spans="1:16" x14ac:dyDescent="0.25">
      <c r="B11">
        <v>10</v>
      </c>
      <c r="C11" s="25">
        <v>43933</v>
      </c>
      <c r="E11" t="s">
        <v>202</v>
      </c>
      <c r="F11" t="s">
        <v>193</v>
      </c>
      <c r="H11" t="s">
        <v>103</v>
      </c>
      <c r="I11" s="25">
        <f t="shared" si="0"/>
        <v>43940</v>
      </c>
      <c r="J11" t="s">
        <v>201</v>
      </c>
      <c r="K11" t="s">
        <v>192</v>
      </c>
    </row>
    <row r="12" spans="1:16" x14ac:dyDescent="0.25">
      <c r="B12">
        <v>11</v>
      </c>
      <c r="C12" s="25">
        <v>43935</v>
      </c>
      <c r="E12" t="s">
        <v>190</v>
      </c>
      <c r="F12" t="s">
        <v>198</v>
      </c>
      <c r="H12" t="s">
        <v>191</v>
      </c>
      <c r="I12" s="25">
        <f t="shared" si="0"/>
        <v>43942</v>
      </c>
      <c r="J12" t="s">
        <v>201</v>
      </c>
      <c r="K12" t="s">
        <v>192</v>
      </c>
    </row>
    <row r="13" spans="1:16" x14ac:dyDescent="0.25">
      <c r="B13">
        <v>12</v>
      </c>
      <c r="C13" s="25">
        <v>43935</v>
      </c>
      <c r="E13" t="s">
        <v>190</v>
      </c>
      <c r="F13" t="s">
        <v>198</v>
      </c>
      <c r="H13" t="s">
        <v>191</v>
      </c>
      <c r="I13" s="25">
        <f t="shared" si="0"/>
        <v>43942</v>
      </c>
      <c r="J13" t="s">
        <v>201</v>
      </c>
      <c r="K13" t="s">
        <v>192</v>
      </c>
    </row>
    <row r="14" spans="1:16" x14ac:dyDescent="0.25">
      <c r="B14">
        <v>13</v>
      </c>
      <c r="C14" s="25">
        <v>43936</v>
      </c>
      <c r="E14" t="s">
        <v>196</v>
      </c>
      <c r="F14" t="s">
        <v>203</v>
      </c>
      <c r="H14" t="s">
        <v>204</v>
      </c>
      <c r="I14" s="25">
        <f t="shared" si="0"/>
        <v>43943</v>
      </c>
      <c r="J14" t="s">
        <v>201</v>
      </c>
      <c r="K14" t="s">
        <v>192</v>
      </c>
    </row>
    <row r="15" spans="1:16" x14ac:dyDescent="0.25">
      <c r="B15">
        <v>14</v>
      </c>
      <c r="C15" s="25">
        <v>43948</v>
      </c>
      <c r="E15" t="s">
        <v>196</v>
      </c>
      <c r="F15" t="s">
        <v>197</v>
      </c>
      <c r="H15" t="s">
        <v>187</v>
      </c>
      <c r="I15" s="25">
        <f t="shared" si="0"/>
        <v>43955</v>
      </c>
      <c r="J15" t="s">
        <v>201</v>
      </c>
      <c r="K15" t="s">
        <v>192</v>
      </c>
    </row>
    <row r="16" spans="1:16" x14ac:dyDescent="0.25">
      <c r="B16">
        <v>15</v>
      </c>
      <c r="C16" s="25">
        <v>43954</v>
      </c>
      <c r="E16" t="s">
        <v>196</v>
      </c>
      <c r="F16" t="s">
        <v>203</v>
      </c>
      <c r="H16" t="s">
        <v>204</v>
      </c>
      <c r="I16" s="25">
        <f t="shared" si="0"/>
        <v>43961</v>
      </c>
      <c r="J16" t="s">
        <v>201</v>
      </c>
      <c r="K16" t="s">
        <v>192</v>
      </c>
    </row>
    <row r="17" spans="2:11" x14ac:dyDescent="0.25">
      <c r="B17">
        <v>16</v>
      </c>
      <c r="C17" s="25">
        <v>43954</v>
      </c>
      <c r="E17" t="s">
        <v>202</v>
      </c>
      <c r="F17" t="s">
        <v>319</v>
      </c>
      <c r="H17" t="s">
        <v>320</v>
      </c>
      <c r="I17" s="25">
        <f t="shared" si="0"/>
        <v>43961</v>
      </c>
      <c r="J17" t="s">
        <v>201</v>
      </c>
      <c r="K17" t="s">
        <v>192</v>
      </c>
    </row>
    <row r="18" spans="2:11" x14ac:dyDescent="0.25">
      <c r="B18">
        <v>17</v>
      </c>
      <c r="C18" s="25">
        <v>43956</v>
      </c>
      <c r="E18" t="s">
        <v>196</v>
      </c>
      <c r="F18" t="s">
        <v>197</v>
      </c>
      <c r="H18" t="s">
        <v>321</v>
      </c>
      <c r="I18" s="25">
        <f t="shared" si="0"/>
        <v>43963</v>
      </c>
      <c r="J18" t="s">
        <v>201</v>
      </c>
      <c r="K18" t="s">
        <v>192</v>
      </c>
    </row>
    <row r="19" spans="2:11" x14ac:dyDescent="0.25">
      <c r="B19">
        <v>18</v>
      </c>
      <c r="C19" s="25">
        <v>43957</v>
      </c>
      <c r="E19" t="s">
        <v>202</v>
      </c>
      <c r="F19" t="s">
        <v>322</v>
      </c>
      <c r="H19" t="s">
        <v>195</v>
      </c>
      <c r="I19" s="25">
        <f t="shared" si="0"/>
        <v>43964</v>
      </c>
      <c r="J19" t="s">
        <v>201</v>
      </c>
      <c r="K19" t="s">
        <v>192</v>
      </c>
    </row>
    <row r="20" spans="2:11" x14ac:dyDescent="0.25">
      <c r="B20">
        <v>19</v>
      </c>
      <c r="C20" s="25">
        <v>43959</v>
      </c>
      <c r="E20" t="s">
        <v>202</v>
      </c>
      <c r="F20">
        <v>226</v>
      </c>
      <c r="H20" t="s">
        <v>320</v>
      </c>
      <c r="I20" s="25">
        <f t="shared" si="0"/>
        <v>43966</v>
      </c>
      <c r="J20" t="s">
        <v>201</v>
      </c>
      <c r="K20" t="s">
        <v>192</v>
      </c>
    </row>
    <row r="21" spans="2:11" x14ac:dyDescent="0.25">
      <c r="B21">
        <v>20</v>
      </c>
      <c r="C21" s="25">
        <v>43963</v>
      </c>
      <c r="E21" t="s">
        <v>190</v>
      </c>
      <c r="F21">
        <v>226</v>
      </c>
      <c r="H21" t="s">
        <v>314</v>
      </c>
      <c r="I21" s="25">
        <f t="shared" si="0"/>
        <v>43970</v>
      </c>
      <c r="J21" t="s">
        <v>201</v>
      </c>
      <c r="K21" t="s">
        <v>192</v>
      </c>
    </row>
    <row r="22" spans="2:11" x14ac:dyDescent="0.25">
      <c r="B22">
        <v>21</v>
      </c>
      <c r="C22" s="25">
        <v>43963</v>
      </c>
      <c r="E22" t="s">
        <v>202</v>
      </c>
      <c r="F22" t="s">
        <v>322</v>
      </c>
      <c r="H22" t="s">
        <v>101</v>
      </c>
      <c r="I22" s="25">
        <f t="shared" si="0"/>
        <v>43970</v>
      </c>
      <c r="J22" t="s">
        <v>201</v>
      </c>
      <c r="K22" t="s">
        <v>192</v>
      </c>
    </row>
    <row r="23" spans="2:11" x14ac:dyDescent="0.25">
      <c r="B23">
        <v>22</v>
      </c>
      <c r="C23" s="25">
        <v>43964</v>
      </c>
      <c r="E23" t="s">
        <v>196</v>
      </c>
      <c r="F23" t="s">
        <v>203</v>
      </c>
      <c r="H23" t="s">
        <v>149</v>
      </c>
      <c r="I23" s="25">
        <f t="shared" si="0"/>
        <v>43971</v>
      </c>
      <c r="J23" t="s">
        <v>201</v>
      </c>
      <c r="K23" t="s">
        <v>192</v>
      </c>
    </row>
    <row r="24" spans="2:11" x14ac:dyDescent="0.25">
      <c r="B24">
        <v>23</v>
      </c>
      <c r="C24" s="25">
        <v>43964</v>
      </c>
      <c r="E24" t="s">
        <v>196</v>
      </c>
      <c r="F24" t="s">
        <v>203</v>
      </c>
      <c r="H24" t="s">
        <v>149</v>
      </c>
      <c r="I24" s="25">
        <f t="shared" si="0"/>
        <v>43971</v>
      </c>
      <c r="J24" t="s">
        <v>201</v>
      </c>
      <c r="K24" t="s">
        <v>192</v>
      </c>
    </row>
    <row r="25" spans="2:11" x14ac:dyDescent="0.25">
      <c r="B25">
        <v>24</v>
      </c>
      <c r="C25" s="25">
        <v>43965</v>
      </c>
      <c r="E25" t="s">
        <v>202</v>
      </c>
      <c r="F25" t="s">
        <v>193</v>
      </c>
      <c r="H25" t="s">
        <v>88</v>
      </c>
      <c r="I25" s="25">
        <f t="shared" si="0"/>
        <v>43972</v>
      </c>
      <c r="J25" t="s">
        <v>201</v>
      </c>
      <c r="K25" t="s">
        <v>192</v>
      </c>
    </row>
    <row r="26" spans="2:11" x14ac:dyDescent="0.25">
      <c r="B26">
        <v>25</v>
      </c>
      <c r="C26" s="25">
        <v>43965</v>
      </c>
      <c r="E26" t="s">
        <v>202</v>
      </c>
      <c r="F26" t="s">
        <v>194</v>
      </c>
      <c r="G26" t="s">
        <v>454</v>
      </c>
      <c r="H26" t="s">
        <v>178</v>
      </c>
      <c r="I26" s="25">
        <f t="shared" si="0"/>
        <v>43972</v>
      </c>
      <c r="K26" t="s">
        <v>192</v>
      </c>
    </row>
    <row r="27" spans="2:11" x14ac:dyDescent="0.25">
      <c r="B27">
        <v>26</v>
      </c>
      <c r="C27" s="25">
        <v>43966</v>
      </c>
      <c r="E27" t="s">
        <v>202</v>
      </c>
      <c r="F27" t="s">
        <v>193</v>
      </c>
      <c r="H27" t="s">
        <v>88</v>
      </c>
      <c r="I27" s="25">
        <f t="shared" si="0"/>
        <v>43973</v>
      </c>
      <c r="J27" t="s">
        <v>201</v>
      </c>
      <c r="K27" t="s">
        <v>192</v>
      </c>
    </row>
    <row r="28" spans="2:11" x14ac:dyDescent="0.25">
      <c r="B28">
        <v>27</v>
      </c>
      <c r="C28" s="25">
        <v>43967</v>
      </c>
      <c r="E28" t="s">
        <v>202</v>
      </c>
      <c r="F28" t="s">
        <v>194</v>
      </c>
      <c r="H28" t="s">
        <v>101</v>
      </c>
      <c r="I28" s="25">
        <f t="shared" si="0"/>
        <v>43974</v>
      </c>
      <c r="J28" t="s">
        <v>201</v>
      </c>
      <c r="K28" t="s">
        <v>192</v>
      </c>
    </row>
    <row r="29" spans="2:11" x14ac:dyDescent="0.25">
      <c r="B29">
        <v>28</v>
      </c>
      <c r="C29" s="25">
        <v>43968</v>
      </c>
      <c r="E29" t="s">
        <v>202</v>
      </c>
      <c r="F29">
        <v>226</v>
      </c>
      <c r="H29" t="s">
        <v>320</v>
      </c>
      <c r="I29" s="25">
        <f t="shared" si="0"/>
        <v>43975</v>
      </c>
      <c r="J29" t="s">
        <v>201</v>
      </c>
      <c r="K29" t="s">
        <v>192</v>
      </c>
    </row>
    <row r="30" spans="2:11" x14ac:dyDescent="0.25">
      <c r="B30">
        <v>29</v>
      </c>
      <c r="C30" s="25">
        <v>43968</v>
      </c>
      <c r="E30" t="s">
        <v>196</v>
      </c>
      <c r="F30" t="s">
        <v>203</v>
      </c>
      <c r="H30" t="s">
        <v>191</v>
      </c>
      <c r="I30" s="25">
        <f t="shared" si="0"/>
        <v>43975</v>
      </c>
      <c r="J30" t="s">
        <v>201</v>
      </c>
      <c r="K30" t="s">
        <v>192</v>
      </c>
    </row>
    <row r="31" spans="2:11" x14ac:dyDescent="0.25">
      <c r="B31">
        <v>30</v>
      </c>
      <c r="C31" s="25">
        <v>43968</v>
      </c>
      <c r="E31" t="s">
        <v>196</v>
      </c>
      <c r="F31" t="s">
        <v>203</v>
      </c>
      <c r="H31" t="s">
        <v>191</v>
      </c>
      <c r="I31" s="25">
        <f t="shared" si="0"/>
        <v>43975</v>
      </c>
      <c r="J31" t="s">
        <v>201</v>
      </c>
      <c r="K31" t="s">
        <v>192</v>
      </c>
    </row>
    <row r="32" spans="2:11" x14ac:dyDescent="0.25">
      <c r="B32">
        <v>31</v>
      </c>
      <c r="C32" s="25">
        <v>43970</v>
      </c>
      <c r="E32" t="s">
        <v>190</v>
      </c>
      <c r="F32" t="s">
        <v>190</v>
      </c>
      <c r="H32" t="s">
        <v>314</v>
      </c>
      <c r="I32" s="25">
        <f t="shared" si="0"/>
        <v>43977</v>
      </c>
      <c r="J32" t="s">
        <v>201</v>
      </c>
      <c r="K32" t="s">
        <v>192</v>
      </c>
    </row>
    <row r="33" spans="2:11" x14ac:dyDescent="0.25">
      <c r="B33">
        <v>32</v>
      </c>
      <c r="C33" s="25">
        <v>43970</v>
      </c>
      <c r="E33" t="s">
        <v>333</v>
      </c>
      <c r="F33" t="s">
        <v>193</v>
      </c>
      <c r="H33" t="s">
        <v>172</v>
      </c>
      <c r="I33" s="25">
        <f t="shared" si="0"/>
        <v>43977</v>
      </c>
      <c r="J33" t="s">
        <v>201</v>
      </c>
      <c r="K33" t="s">
        <v>192</v>
      </c>
    </row>
    <row r="34" spans="2:11" x14ac:dyDescent="0.25">
      <c r="B34">
        <v>33</v>
      </c>
      <c r="C34" s="25">
        <v>43970</v>
      </c>
      <c r="E34" t="s">
        <v>333</v>
      </c>
      <c r="F34" t="s">
        <v>193</v>
      </c>
      <c r="H34" t="s">
        <v>172</v>
      </c>
      <c r="I34" s="25">
        <f t="shared" si="0"/>
        <v>43977</v>
      </c>
      <c r="J34" t="s">
        <v>201</v>
      </c>
      <c r="K34" t="s">
        <v>192</v>
      </c>
    </row>
    <row r="35" spans="2:11" x14ac:dyDescent="0.25">
      <c r="B35">
        <v>34</v>
      </c>
      <c r="C35" s="25">
        <v>43970</v>
      </c>
      <c r="E35" t="s">
        <v>196</v>
      </c>
      <c r="F35" t="s">
        <v>203</v>
      </c>
      <c r="H35" t="s">
        <v>187</v>
      </c>
      <c r="I35" s="25">
        <f t="shared" si="0"/>
        <v>43977</v>
      </c>
      <c r="J35" t="s">
        <v>201</v>
      </c>
      <c r="K35" t="s">
        <v>334</v>
      </c>
    </row>
    <row r="36" spans="2:11" x14ac:dyDescent="0.25">
      <c r="B36">
        <v>35</v>
      </c>
      <c r="C36" s="25">
        <v>43971</v>
      </c>
      <c r="E36" t="s">
        <v>196</v>
      </c>
      <c r="F36" t="s">
        <v>203</v>
      </c>
      <c r="H36" t="s">
        <v>149</v>
      </c>
      <c r="I36" s="25">
        <f t="shared" si="0"/>
        <v>43978</v>
      </c>
      <c r="J36" t="s">
        <v>201</v>
      </c>
      <c r="K36" t="s">
        <v>192</v>
      </c>
    </row>
    <row r="37" spans="2:11" x14ac:dyDescent="0.25">
      <c r="B37">
        <v>36</v>
      </c>
      <c r="C37" s="25">
        <v>43971</v>
      </c>
      <c r="E37" t="s">
        <v>333</v>
      </c>
      <c r="F37" t="s">
        <v>193</v>
      </c>
      <c r="H37" t="s">
        <v>172</v>
      </c>
      <c r="I37" s="25">
        <f t="shared" si="0"/>
        <v>43978</v>
      </c>
      <c r="J37" t="s">
        <v>201</v>
      </c>
      <c r="K37" t="s">
        <v>192</v>
      </c>
    </row>
    <row r="38" spans="2:11" x14ac:dyDescent="0.25">
      <c r="B38">
        <v>37</v>
      </c>
      <c r="C38" s="25">
        <v>43972</v>
      </c>
      <c r="E38" t="s">
        <v>196</v>
      </c>
      <c r="F38" t="s">
        <v>197</v>
      </c>
      <c r="H38" t="s">
        <v>187</v>
      </c>
      <c r="I38" s="25">
        <f t="shared" si="0"/>
        <v>43979</v>
      </c>
      <c r="J38" t="s">
        <v>201</v>
      </c>
      <c r="K38" t="s">
        <v>192</v>
      </c>
    </row>
    <row r="39" spans="2:11" x14ac:dyDescent="0.25">
      <c r="B39">
        <v>38</v>
      </c>
      <c r="C39" s="25">
        <v>43973</v>
      </c>
      <c r="E39" t="s">
        <v>196</v>
      </c>
      <c r="F39" t="s">
        <v>203</v>
      </c>
      <c r="H39" t="s">
        <v>191</v>
      </c>
      <c r="I39" s="25">
        <f t="shared" si="0"/>
        <v>43980</v>
      </c>
      <c r="J39" t="s">
        <v>201</v>
      </c>
      <c r="K39" t="s">
        <v>192</v>
      </c>
    </row>
    <row r="40" spans="2:11" x14ac:dyDescent="0.25">
      <c r="B40">
        <v>39</v>
      </c>
      <c r="C40" s="25">
        <v>43973</v>
      </c>
      <c r="E40" t="s">
        <v>196</v>
      </c>
      <c r="F40" t="s">
        <v>203</v>
      </c>
      <c r="H40" t="s">
        <v>191</v>
      </c>
      <c r="I40" s="25">
        <f t="shared" si="0"/>
        <v>43980</v>
      </c>
      <c r="J40" t="s">
        <v>201</v>
      </c>
      <c r="K40" t="s">
        <v>192</v>
      </c>
    </row>
    <row r="41" spans="2:11" x14ac:dyDescent="0.25">
      <c r="B41">
        <v>40</v>
      </c>
      <c r="C41" s="25">
        <v>43973</v>
      </c>
      <c r="E41" t="s">
        <v>196</v>
      </c>
      <c r="F41" t="s">
        <v>197</v>
      </c>
      <c r="H41" t="s">
        <v>187</v>
      </c>
      <c r="I41" s="25">
        <f t="shared" si="0"/>
        <v>43980</v>
      </c>
      <c r="J41" t="s">
        <v>201</v>
      </c>
      <c r="K41" t="s">
        <v>334</v>
      </c>
    </row>
    <row r="42" spans="2:11" x14ac:dyDescent="0.25">
      <c r="B42">
        <v>41</v>
      </c>
      <c r="C42" s="25">
        <v>43973</v>
      </c>
      <c r="E42" t="s">
        <v>190</v>
      </c>
      <c r="F42" t="s">
        <v>190</v>
      </c>
      <c r="H42" t="s">
        <v>314</v>
      </c>
      <c r="I42" s="25">
        <f t="shared" si="0"/>
        <v>43980</v>
      </c>
      <c r="J42" t="s">
        <v>201</v>
      </c>
      <c r="K42" t="s">
        <v>192</v>
      </c>
    </row>
    <row r="43" spans="2:11" x14ac:dyDescent="0.25">
      <c r="B43">
        <v>42</v>
      </c>
      <c r="C43" s="25">
        <v>43973</v>
      </c>
      <c r="E43" t="s">
        <v>202</v>
      </c>
      <c r="F43" t="s">
        <v>193</v>
      </c>
      <c r="H43" t="s">
        <v>88</v>
      </c>
      <c r="I43" s="25">
        <f t="shared" si="0"/>
        <v>43980</v>
      </c>
      <c r="J43" t="s">
        <v>201</v>
      </c>
      <c r="K43" t="s">
        <v>192</v>
      </c>
    </row>
    <row r="44" spans="2:11" x14ac:dyDescent="0.25">
      <c r="B44">
        <v>43</v>
      </c>
      <c r="C44" s="25">
        <v>43973</v>
      </c>
      <c r="E44" t="s">
        <v>196</v>
      </c>
      <c r="F44" t="s">
        <v>203</v>
      </c>
      <c r="H44" t="s">
        <v>149</v>
      </c>
      <c r="I44" s="25">
        <f t="shared" si="0"/>
        <v>43980</v>
      </c>
      <c r="J44" t="s">
        <v>201</v>
      </c>
      <c r="K44" t="s">
        <v>192</v>
      </c>
    </row>
    <row r="45" spans="2:11" x14ac:dyDescent="0.25">
      <c r="B45">
        <v>44</v>
      </c>
      <c r="C45" s="25">
        <v>43973</v>
      </c>
      <c r="E45" t="s">
        <v>196</v>
      </c>
      <c r="F45" t="s">
        <v>203</v>
      </c>
      <c r="H45" t="s">
        <v>149</v>
      </c>
      <c r="I45" s="25">
        <f t="shared" si="0"/>
        <v>43980</v>
      </c>
      <c r="J45" t="s">
        <v>201</v>
      </c>
      <c r="K45" t="s">
        <v>192</v>
      </c>
    </row>
    <row r="46" spans="2:11" x14ac:dyDescent="0.25">
      <c r="B46">
        <v>45</v>
      </c>
      <c r="C46" s="25">
        <v>43975</v>
      </c>
      <c r="E46" t="s">
        <v>202</v>
      </c>
      <c r="F46" t="s">
        <v>194</v>
      </c>
      <c r="H46" t="s">
        <v>320</v>
      </c>
      <c r="I46" s="25">
        <f t="shared" si="0"/>
        <v>43982</v>
      </c>
      <c r="J46" t="s">
        <v>201</v>
      </c>
      <c r="K46" t="s">
        <v>334</v>
      </c>
    </row>
    <row r="47" spans="2:11" x14ac:dyDescent="0.25">
      <c r="B47">
        <v>46</v>
      </c>
      <c r="C47" s="25">
        <v>43977</v>
      </c>
      <c r="E47" t="s">
        <v>190</v>
      </c>
      <c r="F47" t="s">
        <v>190</v>
      </c>
      <c r="H47" t="s">
        <v>191</v>
      </c>
      <c r="I47" s="25">
        <f t="shared" si="0"/>
        <v>43984</v>
      </c>
      <c r="J47" t="s">
        <v>201</v>
      </c>
      <c r="K47" t="s">
        <v>192</v>
      </c>
    </row>
    <row r="48" spans="2:11" x14ac:dyDescent="0.25">
      <c r="B48">
        <v>47</v>
      </c>
      <c r="C48" s="25">
        <v>43977</v>
      </c>
      <c r="E48" t="s">
        <v>202</v>
      </c>
      <c r="F48" t="s">
        <v>322</v>
      </c>
      <c r="H48" t="s">
        <v>101</v>
      </c>
      <c r="I48" s="25">
        <f t="shared" si="0"/>
        <v>43984</v>
      </c>
      <c r="J48" t="s">
        <v>201</v>
      </c>
      <c r="K48" t="s">
        <v>192</v>
      </c>
    </row>
    <row r="49" spans="2:11" x14ac:dyDescent="0.25">
      <c r="B49">
        <v>48</v>
      </c>
      <c r="C49" s="25">
        <v>43984</v>
      </c>
      <c r="E49" t="s">
        <v>196</v>
      </c>
      <c r="F49" t="s">
        <v>203</v>
      </c>
      <c r="H49" t="s">
        <v>149</v>
      </c>
      <c r="I49" s="25">
        <f t="shared" si="0"/>
        <v>43991</v>
      </c>
      <c r="J49" t="s">
        <v>201</v>
      </c>
      <c r="K49" t="s">
        <v>192</v>
      </c>
    </row>
    <row r="50" spans="2:11" x14ac:dyDescent="0.25">
      <c r="B50">
        <v>49</v>
      </c>
      <c r="C50" s="25">
        <v>43984</v>
      </c>
      <c r="E50" t="s">
        <v>196</v>
      </c>
      <c r="F50" t="s">
        <v>203</v>
      </c>
      <c r="H50" t="s">
        <v>149</v>
      </c>
      <c r="I50" s="25">
        <f t="shared" si="0"/>
        <v>43991</v>
      </c>
      <c r="J50" t="s">
        <v>201</v>
      </c>
      <c r="K50" t="s">
        <v>192</v>
      </c>
    </row>
    <row r="51" spans="2:11" x14ac:dyDescent="0.25">
      <c r="B51">
        <v>50</v>
      </c>
      <c r="C51" s="25">
        <v>43986</v>
      </c>
      <c r="E51" t="s">
        <v>196</v>
      </c>
      <c r="F51" t="s">
        <v>203</v>
      </c>
      <c r="H51" t="s">
        <v>191</v>
      </c>
      <c r="I51" s="25">
        <f t="shared" si="0"/>
        <v>43993</v>
      </c>
      <c r="J51" t="s">
        <v>221</v>
      </c>
      <c r="K51" t="s">
        <v>192</v>
      </c>
    </row>
    <row r="52" spans="2:11" x14ac:dyDescent="0.25">
      <c r="B52">
        <v>51</v>
      </c>
      <c r="C52" s="25">
        <v>43989</v>
      </c>
      <c r="E52" t="s">
        <v>190</v>
      </c>
      <c r="F52" t="s">
        <v>190</v>
      </c>
      <c r="H52" t="s">
        <v>178</v>
      </c>
      <c r="I52" s="25">
        <f t="shared" si="0"/>
        <v>43996</v>
      </c>
      <c r="J52" t="s">
        <v>201</v>
      </c>
      <c r="K52" t="s">
        <v>334</v>
      </c>
    </row>
    <row r="53" spans="2:11" x14ac:dyDescent="0.25">
      <c r="B53">
        <v>52</v>
      </c>
      <c r="C53" s="25">
        <v>43991</v>
      </c>
      <c r="E53" t="s">
        <v>196</v>
      </c>
      <c r="F53" t="s">
        <v>197</v>
      </c>
      <c r="H53" t="s">
        <v>187</v>
      </c>
      <c r="I53" s="25">
        <f t="shared" si="0"/>
        <v>43998</v>
      </c>
      <c r="J53" t="s">
        <v>201</v>
      </c>
      <c r="K53" t="s">
        <v>192</v>
      </c>
    </row>
    <row r="54" spans="2:11" x14ac:dyDescent="0.25">
      <c r="B54">
        <v>53</v>
      </c>
      <c r="C54" s="25">
        <v>43992</v>
      </c>
      <c r="E54" t="s">
        <v>202</v>
      </c>
      <c r="F54" t="s">
        <v>377</v>
      </c>
      <c r="H54" t="s">
        <v>195</v>
      </c>
      <c r="I54" s="25">
        <f t="shared" si="0"/>
        <v>43999</v>
      </c>
      <c r="J54" t="s">
        <v>201</v>
      </c>
      <c r="K54" t="s">
        <v>192</v>
      </c>
    </row>
    <row r="55" spans="2:11" x14ac:dyDescent="0.25">
      <c r="B55">
        <v>54</v>
      </c>
      <c r="C55" s="25">
        <v>43992</v>
      </c>
      <c r="E55" t="s">
        <v>190</v>
      </c>
      <c r="F55" t="s">
        <v>190</v>
      </c>
      <c r="H55" t="s">
        <v>314</v>
      </c>
      <c r="I55" s="25">
        <f t="shared" si="0"/>
        <v>43999</v>
      </c>
      <c r="J55" t="s">
        <v>221</v>
      </c>
      <c r="K55" t="s">
        <v>192</v>
      </c>
    </row>
    <row r="56" spans="2:11" x14ac:dyDescent="0.25">
      <c r="B56">
        <v>55</v>
      </c>
      <c r="C56" s="25">
        <v>43992</v>
      </c>
      <c r="E56" t="s">
        <v>190</v>
      </c>
      <c r="F56" t="s">
        <v>190</v>
      </c>
      <c r="H56" t="s">
        <v>314</v>
      </c>
      <c r="I56" s="25">
        <f t="shared" si="0"/>
        <v>43999</v>
      </c>
      <c r="J56" t="s">
        <v>221</v>
      </c>
      <c r="K56" t="s">
        <v>192</v>
      </c>
    </row>
    <row r="57" spans="2:11" x14ac:dyDescent="0.25">
      <c r="B57">
        <v>56</v>
      </c>
      <c r="C57" s="25">
        <v>43992</v>
      </c>
      <c r="E57" t="s">
        <v>196</v>
      </c>
      <c r="F57" t="s">
        <v>203</v>
      </c>
      <c r="H57" t="s">
        <v>191</v>
      </c>
      <c r="I57" s="25">
        <f t="shared" si="0"/>
        <v>43999</v>
      </c>
      <c r="J57" t="s">
        <v>221</v>
      </c>
      <c r="K57" t="s">
        <v>192</v>
      </c>
    </row>
    <row r="58" spans="2:11" x14ac:dyDescent="0.25">
      <c r="B58">
        <v>57</v>
      </c>
      <c r="C58" s="25">
        <v>43992</v>
      </c>
      <c r="E58" t="s">
        <v>196</v>
      </c>
      <c r="F58" t="s">
        <v>203</v>
      </c>
      <c r="H58" t="s">
        <v>191</v>
      </c>
      <c r="I58" s="25">
        <f t="shared" si="0"/>
        <v>43999</v>
      </c>
      <c r="J58" t="s">
        <v>201</v>
      </c>
      <c r="K58" t="s">
        <v>192</v>
      </c>
    </row>
    <row r="59" spans="2:11" x14ac:dyDescent="0.25">
      <c r="B59">
        <v>58</v>
      </c>
      <c r="C59" s="25">
        <v>43992</v>
      </c>
      <c r="E59" t="s">
        <v>196</v>
      </c>
      <c r="F59" t="s">
        <v>203</v>
      </c>
      <c r="H59" t="s">
        <v>191</v>
      </c>
      <c r="I59" s="25">
        <f t="shared" si="0"/>
        <v>43999</v>
      </c>
      <c r="J59" t="s">
        <v>201</v>
      </c>
      <c r="K59" t="s">
        <v>192</v>
      </c>
    </row>
    <row r="60" spans="2:11" x14ac:dyDescent="0.25">
      <c r="B60">
        <v>59</v>
      </c>
      <c r="C60" s="25">
        <v>43995</v>
      </c>
      <c r="E60" t="s">
        <v>190</v>
      </c>
      <c r="F60" t="s">
        <v>190</v>
      </c>
      <c r="H60" t="s">
        <v>314</v>
      </c>
      <c r="I60" s="25">
        <f t="shared" si="0"/>
        <v>44002</v>
      </c>
      <c r="J60" t="s">
        <v>201</v>
      </c>
      <c r="K60" t="s">
        <v>192</v>
      </c>
    </row>
    <row r="61" spans="2:11" x14ac:dyDescent="0.25">
      <c r="B61">
        <v>60</v>
      </c>
      <c r="C61" s="25">
        <v>43996</v>
      </c>
      <c r="E61" t="s">
        <v>190</v>
      </c>
      <c r="F61" t="s">
        <v>190</v>
      </c>
      <c r="H61" t="s">
        <v>314</v>
      </c>
      <c r="I61" s="25">
        <f t="shared" si="0"/>
        <v>44003</v>
      </c>
      <c r="J61" t="s">
        <v>201</v>
      </c>
      <c r="K61" t="s">
        <v>192</v>
      </c>
    </row>
    <row r="62" spans="2:11" x14ac:dyDescent="0.25">
      <c r="B62">
        <v>61</v>
      </c>
      <c r="C62" s="25">
        <v>43996</v>
      </c>
      <c r="E62" t="s">
        <v>190</v>
      </c>
      <c r="F62" t="s">
        <v>190</v>
      </c>
      <c r="H62" t="s">
        <v>314</v>
      </c>
      <c r="I62" s="25">
        <f t="shared" si="0"/>
        <v>44003</v>
      </c>
      <c r="J62" t="s">
        <v>201</v>
      </c>
      <c r="K62" t="s">
        <v>192</v>
      </c>
    </row>
    <row r="63" spans="2:11" x14ac:dyDescent="0.25">
      <c r="B63">
        <v>62</v>
      </c>
      <c r="C63" s="25">
        <v>43999</v>
      </c>
      <c r="E63" t="s">
        <v>190</v>
      </c>
      <c r="F63" t="s">
        <v>190</v>
      </c>
      <c r="H63" t="s">
        <v>149</v>
      </c>
      <c r="I63" s="25">
        <f t="shared" si="0"/>
        <v>44006</v>
      </c>
      <c r="J63" t="s">
        <v>201</v>
      </c>
      <c r="K63" t="s">
        <v>192</v>
      </c>
    </row>
    <row r="64" spans="2:11" x14ac:dyDescent="0.25">
      <c r="B64">
        <v>63</v>
      </c>
      <c r="C64" s="25">
        <v>43999</v>
      </c>
      <c r="E64" t="s">
        <v>190</v>
      </c>
      <c r="F64" t="s">
        <v>190</v>
      </c>
      <c r="H64" t="s">
        <v>149</v>
      </c>
      <c r="I64" s="25">
        <f t="shared" si="0"/>
        <v>44006</v>
      </c>
      <c r="J64" t="s">
        <v>201</v>
      </c>
      <c r="K64" t="s">
        <v>192</v>
      </c>
    </row>
    <row r="65" spans="2:11" x14ac:dyDescent="0.25">
      <c r="B65">
        <v>64</v>
      </c>
      <c r="C65" s="25">
        <v>43999</v>
      </c>
      <c r="E65" t="s">
        <v>190</v>
      </c>
      <c r="F65" t="s">
        <v>190</v>
      </c>
      <c r="H65" t="s">
        <v>149</v>
      </c>
      <c r="I65" s="25">
        <f t="shared" si="0"/>
        <v>44006</v>
      </c>
      <c r="J65" t="s">
        <v>201</v>
      </c>
      <c r="K65" t="s">
        <v>192</v>
      </c>
    </row>
    <row r="66" spans="2:11" x14ac:dyDescent="0.25">
      <c r="B66">
        <v>65</v>
      </c>
      <c r="C66" s="25">
        <v>44001</v>
      </c>
      <c r="E66" t="s">
        <v>190</v>
      </c>
      <c r="F66" t="s">
        <v>190</v>
      </c>
      <c r="H66" t="s">
        <v>314</v>
      </c>
      <c r="I66" s="25">
        <f t="shared" si="0"/>
        <v>44008</v>
      </c>
      <c r="J66" t="s">
        <v>201</v>
      </c>
      <c r="K66" t="s">
        <v>334</v>
      </c>
    </row>
    <row r="67" spans="2:11" x14ac:dyDescent="0.25">
      <c r="B67">
        <v>66</v>
      </c>
      <c r="C67" s="25">
        <v>44001</v>
      </c>
      <c r="E67" t="s">
        <v>190</v>
      </c>
      <c r="F67" t="s">
        <v>190</v>
      </c>
      <c r="H67" t="s">
        <v>314</v>
      </c>
      <c r="I67" s="25">
        <f t="shared" si="0"/>
        <v>44008</v>
      </c>
      <c r="J67" t="s">
        <v>201</v>
      </c>
      <c r="K67" t="s">
        <v>192</v>
      </c>
    </row>
    <row r="68" spans="2:11" x14ac:dyDescent="0.25">
      <c r="B68">
        <v>67</v>
      </c>
      <c r="C68" s="25">
        <v>44002</v>
      </c>
      <c r="E68" t="s">
        <v>190</v>
      </c>
      <c r="F68" t="s">
        <v>190</v>
      </c>
      <c r="H68" t="s">
        <v>314</v>
      </c>
      <c r="I68" s="25">
        <f t="shared" si="0"/>
        <v>44009</v>
      </c>
      <c r="J68" t="s">
        <v>201</v>
      </c>
      <c r="K68" t="s">
        <v>192</v>
      </c>
    </row>
    <row r="69" spans="2:11" x14ac:dyDescent="0.25">
      <c r="B69">
        <v>68</v>
      </c>
      <c r="C69" s="25">
        <v>44020</v>
      </c>
      <c r="D69" t="s">
        <v>427</v>
      </c>
      <c r="E69" t="s">
        <v>426</v>
      </c>
      <c r="F69" t="s">
        <v>426</v>
      </c>
      <c r="H69" t="s">
        <v>452</v>
      </c>
      <c r="I69" s="25">
        <f t="shared" si="0"/>
        <v>44027</v>
      </c>
      <c r="J69" t="s">
        <v>201</v>
      </c>
      <c r="K69" t="s">
        <v>448</v>
      </c>
    </row>
    <row r="70" spans="2:11" x14ac:dyDescent="0.25">
      <c r="B70">
        <v>69</v>
      </c>
      <c r="C70" s="25">
        <v>44028</v>
      </c>
      <c r="D70" t="s">
        <v>427</v>
      </c>
      <c r="E70" t="s">
        <v>426</v>
      </c>
      <c r="F70" t="s">
        <v>426</v>
      </c>
      <c r="H70" t="s">
        <v>452</v>
      </c>
      <c r="I70" s="25">
        <f t="shared" ref="I70:I133" si="1">IF(C70&lt;100,"",C70+7)</f>
        <v>44035</v>
      </c>
      <c r="J70" t="s">
        <v>201</v>
      </c>
      <c r="K70" t="s">
        <v>448</v>
      </c>
    </row>
    <row r="71" spans="2:11" x14ac:dyDescent="0.25">
      <c r="B71">
        <v>70</v>
      </c>
      <c r="C71" s="25">
        <v>44028</v>
      </c>
      <c r="D71" t="s">
        <v>427</v>
      </c>
      <c r="E71" t="s">
        <v>426</v>
      </c>
      <c r="F71" t="s">
        <v>426</v>
      </c>
      <c r="H71" t="s">
        <v>452</v>
      </c>
      <c r="I71" s="25">
        <f t="shared" si="1"/>
        <v>44035</v>
      </c>
      <c r="J71" t="s">
        <v>201</v>
      </c>
      <c r="K71" t="s">
        <v>448</v>
      </c>
    </row>
    <row r="72" spans="2:11" x14ac:dyDescent="0.25">
      <c r="B72">
        <v>71</v>
      </c>
      <c r="C72" s="25">
        <v>44028</v>
      </c>
      <c r="D72" t="s">
        <v>427</v>
      </c>
      <c r="E72" t="s">
        <v>426</v>
      </c>
      <c r="F72" t="s">
        <v>426</v>
      </c>
      <c r="G72" t="s">
        <v>439</v>
      </c>
      <c r="H72" t="s">
        <v>452</v>
      </c>
      <c r="I72" s="25">
        <f t="shared" si="1"/>
        <v>44035</v>
      </c>
      <c r="J72" t="s">
        <v>201</v>
      </c>
      <c r="K72" t="s">
        <v>448</v>
      </c>
    </row>
    <row r="73" spans="2:11" x14ac:dyDescent="0.25">
      <c r="B73">
        <v>72</v>
      </c>
      <c r="C73" s="25">
        <v>44028</v>
      </c>
      <c r="D73" t="s">
        <v>427</v>
      </c>
      <c r="E73" t="s">
        <v>426</v>
      </c>
      <c r="F73" t="s">
        <v>426</v>
      </c>
      <c r="G73" t="s">
        <v>439</v>
      </c>
      <c r="H73" t="s">
        <v>452</v>
      </c>
      <c r="I73" s="25">
        <f t="shared" si="1"/>
        <v>44035</v>
      </c>
      <c r="J73" t="s">
        <v>201</v>
      </c>
      <c r="K73" t="s">
        <v>448</v>
      </c>
    </row>
    <row r="74" spans="2:11" x14ac:dyDescent="0.25">
      <c r="B74">
        <v>73</v>
      </c>
      <c r="C74" s="25">
        <v>44028</v>
      </c>
      <c r="D74" t="s">
        <v>427</v>
      </c>
      <c r="E74" t="s">
        <v>426</v>
      </c>
      <c r="F74" t="s">
        <v>426</v>
      </c>
      <c r="G74" t="s">
        <v>439</v>
      </c>
      <c r="H74" t="s">
        <v>452</v>
      </c>
      <c r="I74" s="25">
        <f t="shared" si="1"/>
        <v>44035</v>
      </c>
      <c r="J74" t="s">
        <v>201</v>
      </c>
      <c r="K74" t="s">
        <v>448</v>
      </c>
    </row>
    <row r="75" spans="2:11" x14ac:dyDescent="0.25">
      <c r="B75">
        <v>74</v>
      </c>
      <c r="C75" s="25">
        <v>44028</v>
      </c>
      <c r="D75" t="s">
        <v>427</v>
      </c>
      <c r="E75" t="s">
        <v>426</v>
      </c>
      <c r="F75" t="s">
        <v>426</v>
      </c>
      <c r="G75" t="s">
        <v>439</v>
      </c>
      <c r="H75" t="s">
        <v>452</v>
      </c>
      <c r="I75" s="25">
        <f t="shared" si="1"/>
        <v>44035</v>
      </c>
      <c r="J75" t="s">
        <v>201</v>
      </c>
      <c r="K75" t="s">
        <v>448</v>
      </c>
    </row>
    <row r="76" spans="2:11" x14ac:dyDescent="0.25">
      <c r="B76">
        <v>75</v>
      </c>
      <c r="C76" s="25">
        <v>44031</v>
      </c>
      <c r="D76" t="s">
        <v>427</v>
      </c>
      <c r="E76" t="s">
        <v>426</v>
      </c>
      <c r="F76" t="s">
        <v>426</v>
      </c>
      <c r="G76" t="s">
        <v>439</v>
      </c>
      <c r="H76" t="s">
        <v>452</v>
      </c>
      <c r="I76" s="25">
        <f t="shared" si="1"/>
        <v>44038</v>
      </c>
      <c r="J76" t="s">
        <v>201</v>
      </c>
      <c r="K76" t="s">
        <v>448</v>
      </c>
    </row>
    <row r="77" spans="2:11" x14ac:dyDescent="0.25">
      <c r="B77">
        <v>76</v>
      </c>
      <c r="C77" s="25">
        <v>44031</v>
      </c>
      <c r="D77" t="s">
        <v>427</v>
      </c>
      <c r="E77" t="s">
        <v>426</v>
      </c>
      <c r="F77" t="s">
        <v>426</v>
      </c>
      <c r="H77" t="s">
        <v>452</v>
      </c>
      <c r="I77" s="25">
        <f t="shared" si="1"/>
        <v>44038</v>
      </c>
      <c r="J77" t="s">
        <v>201</v>
      </c>
      <c r="K77" t="s">
        <v>448</v>
      </c>
    </row>
    <row r="78" spans="2:11" x14ac:dyDescent="0.25">
      <c r="B78">
        <v>77</v>
      </c>
      <c r="C78" s="25">
        <v>44031</v>
      </c>
      <c r="D78" t="s">
        <v>427</v>
      </c>
      <c r="E78" t="s">
        <v>426</v>
      </c>
      <c r="F78" t="s">
        <v>426</v>
      </c>
      <c r="H78" t="s">
        <v>452</v>
      </c>
      <c r="I78" s="25">
        <f t="shared" si="1"/>
        <v>44038</v>
      </c>
      <c r="J78" t="s">
        <v>201</v>
      </c>
      <c r="K78" t="s">
        <v>448</v>
      </c>
    </row>
    <row r="79" spans="2:11" x14ac:dyDescent="0.25">
      <c r="B79">
        <v>78</v>
      </c>
      <c r="C79" s="25">
        <v>44031</v>
      </c>
      <c r="D79" t="s">
        <v>427</v>
      </c>
      <c r="E79" t="s">
        <v>426</v>
      </c>
      <c r="F79" t="s">
        <v>426</v>
      </c>
      <c r="H79" t="s">
        <v>452</v>
      </c>
      <c r="I79" s="25">
        <f t="shared" si="1"/>
        <v>44038</v>
      </c>
      <c r="J79" t="s">
        <v>201</v>
      </c>
      <c r="K79" t="s">
        <v>448</v>
      </c>
    </row>
    <row r="80" spans="2:11" x14ac:dyDescent="0.25">
      <c r="B80">
        <v>79</v>
      </c>
      <c r="C80" s="25">
        <v>44031</v>
      </c>
      <c r="D80" t="s">
        <v>427</v>
      </c>
      <c r="E80" t="s">
        <v>426</v>
      </c>
      <c r="F80" t="s">
        <v>426</v>
      </c>
      <c r="H80" t="s">
        <v>452</v>
      </c>
      <c r="I80" s="25">
        <f t="shared" si="1"/>
        <v>44038</v>
      </c>
      <c r="J80" t="s">
        <v>201</v>
      </c>
      <c r="K80" t="s">
        <v>448</v>
      </c>
    </row>
    <row r="81" spans="2:11" x14ac:dyDescent="0.25">
      <c r="B81">
        <v>80</v>
      </c>
      <c r="C81" s="25">
        <v>44033</v>
      </c>
      <c r="E81" t="s">
        <v>449</v>
      </c>
      <c r="F81" t="s">
        <v>449</v>
      </c>
      <c r="H81" t="s">
        <v>452</v>
      </c>
      <c r="I81" s="25">
        <f t="shared" si="1"/>
        <v>44040</v>
      </c>
      <c r="J81" t="s">
        <v>201</v>
      </c>
      <c r="K81" t="s">
        <v>450</v>
      </c>
    </row>
    <row r="82" spans="2:11" x14ac:dyDescent="0.25">
      <c r="B82">
        <v>81</v>
      </c>
      <c r="C82" s="25">
        <v>44033</v>
      </c>
      <c r="E82" t="s">
        <v>449</v>
      </c>
      <c r="F82" t="s">
        <v>449</v>
      </c>
      <c r="H82" t="s">
        <v>452</v>
      </c>
      <c r="I82" s="25">
        <f t="shared" si="1"/>
        <v>44040</v>
      </c>
      <c r="J82" t="s">
        <v>201</v>
      </c>
      <c r="K82" t="s">
        <v>450</v>
      </c>
    </row>
    <row r="83" spans="2:11" x14ac:dyDescent="0.25">
      <c r="B83">
        <v>82</v>
      </c>
      <c r="C83" s="25">
        <v>44041</v>
      </c>
      <c r="E83" t="s">
        <v>449</v>
      </c>
      <c r="F83" t="s">
        <v>449</v>
      </c>
      <c r="H83" t="s">
        <v>452</v>
      </c>
      <c r="I83" s="25">
        <f t="shared" si="1"/>
        <v>44048</v>
      </c>
      <c r="J83" t="s">
        <v>201</v>
      </c>
      <c r="K83" t="s">
        <v>450</v>
      </c>
    </row>
    <row r="84" spans="2:11" x14ac:dyDescent="0.25">
      <c r="B84">
        <v>83</v>
      </c>
      <c r="C84" s="25">
        <v>44043</v>
      </c>
      <c r="E84" t="s">
        <v>449</v>
      </c>
      <c r="F84" t="s">
        <v>449</v>
      </c>
      <c r="H84" t="s">
        <v>452</v>
      </c>
      <c r="I84" s="25">
        <f t="shared" si="1"/>
        <v>44050</v>
      </c>
      <c r="J84" t="s">
        <v>201</v>
      </c>
      <c r="K84" t="s">
        <v>450</v>
      </c>
    </row>
    <row r="85" spans="2:11" x14ac:dyDescent="0.25">
      <c r="B85">
        <v>84</v>
      </c>
      <c r="C85" s="25">
        <v>44043</v>
      </c>
      <c r="E85" t="s">
        <v>449</v>
      </c>
      <c r="F85" t="s">
        <v>449</v>
      </c>
      <c r="H85" t="s">
        <v>452</v>
      </c>
      <c r="I85" s="25">
        <f t="shared" si="1"/>
        <v>44050</v>
      </c>
      <c r="J85" t="s">
        <v>201</v>
      </c>
      <c r="K85" t="s">
        <v>450</v>
      </c>
    </row>
    <row r="86" spans="2:11" x14ac:dyDescent="0.25">
      <c r="B86">
        <v>85</v>
      </c>
      <c r="C86" s="25">
        <v>44050</v>
      </c>
      <c r="E86" t="s">
        <v>449</v>
      </c>
      <c r="F86" t="s">
        <v>449</v>
      </c>
      <c r="H86" t="s">
        <v>452</v>
      </c>
      <c r="I86" s="25">
        <f t="shared" si="1"/>
        <v>44057</v>
      </c>
      <c r="J86" t="s">
        <v>201</v>
      </c>
      <c r="K86" t="s">
        <v>450</v>
      </c>
    </row>
    <row r="87" spans="2:11" x14ac:dyDescent="0.25">
      <c r="B87">
        <v>86</v>
      </c>
      <c r="C87" s="25">
        <v>44055</v>
      </c>
      <c r="E87" t="s">
        <v>449</v>
      </c>
      <c r="F87" t="s">
        <v>449</v>
      </c>
      <c r="H87" t="s">
        <v>452</v>
      </c>
      <c r="I87" s="25">
        <f t="shared" si="1"/>
        <v>44062</v>
      </c>
      <c r="J87" t="s">
        <v>201</v>
      </c>
      <c r="K87" t="s">
        <v>450</v>
      </c>
    </row>
    <row r="88" spans="2:11" x14ac:dyDescent="0.25">
      <c r="B88">
        <v>87</v>
      </c>
      <c r="C88" s="25">
        <v>44055</v>
      </c>
      <c r="E88" t="s">
        <v>449</v>
      </c>
      <c r="F88" t="s">
        <v>449</v>
      </c>
      <c r="H88" t="s">
        <v>452</v>
      </c>
      <c r="I88" s="25">
        <f t="shared" si="1"/>
        <v>44062</v>
      </c>
      <c r="J88" t="s">
        <v>201</v>
      </c>
      <c r="K88" t="s">
        <v>450</v>
      </c>
    </row>
    <row r="89" spans="2:11" x14ac:dyDescent="0.25">
      <c r="B89">
        <v>88</v>
      </c>
      <c r="C89" s="25">
        <v>44057</v>
      </c>
      <c r="E89" t="s">
        <v>449</v>
      </c>
      <c r="F89" t="s">
        <v>449</v>
      </c>
      <c r="H89" t="s">
        <v>452</v>
      </c>
      <c r="I89" s="25">
        <f t="shared" si="1"/>
        <v>44064</v>
      </c>
      <c r="J89" t="s">
        <v>201</v>
      </c>
      <c r="K89" t="s">
        <v>450</v>
      </c>
    </row>
    <row r="90" spans="2:11" x14ac:dyDescent="0.25">
      <c r="B90">
        <v>89</v>
      </c>
      <c r="C90" s="25">
        <v>44057</v>
      </c>
      <c r="E90" t="s">
        <v>449</v>
      </c>
      <c r="F90" t="s">
        <v>449</v>
      </c>
      <c r="H90" t="s">
        <v>452</v>
      </c>
      <c r="I90" s="25">
        <f t="shared" si="1"/>
        <v>44064</v>
      </c>
      <c r="J90" t="s">
        <v>201</v>
      </c>
      <c r="K90" t="s">
        <v>450</v>
      </c>
    </row>
    <row r="91" spans="2:11" x14ac:dyDescent="0.25">
      <c r="B91">
        <v>90</v>
      </c>
      <c r="C91" s="25">
        <v>44057</v>
      </c>
      <c r="E91" t="s">
        <v>449</v>
      </c>
      <c r="F91" t="s">
        <v>449</v>
      </c>
      <c r="H91" t="s">
        <v>452</v>
      </c>
      <c r="I91" s="25">
        <f t="shared" si="1"/>
        <v>44064</v>
      </c>
      <c r="J91" t="s">
        <v>201</v>
      </c>
      <c r="K91" t="s">
        <v>450</v>
      </c>
    </row>
    <row r="92" spans="2:11" x14ac:dyDescent="0.25">
      <c r="B92">
        <v>91</v>
      </c>
      <c r="C92" s="25">
        <v>44057</v>
      </c>
      <c r="E92" t="s">
        <v>449</v>
      </c>
      <c r="F92" t="s">
        <v>449</v>
      </c>
      <c r="H92" t="s">
        <v>452</v>
      </c>
      <c r="I92" s="25">
        <f t="shared" si="1"/>
        <v>44064</v>
      </c>
      <c r="J92" t="s">
        <v>201</v>
      </c>
      <c r="K92" t="s">
        <v>450</v>
      </c>
    </row>
    <row r="93" spans="2:11" x14ac:dyDescent="0.25">
      <c r="B93">
        <v>92</v>
      </c>
      <c r="C93" s="25">
        <v>44057</v>
      </c>
      <c r="E93" t="s">
        <v>449</v>
      </c>
      <c r="F93" t="s">
        <v>449</v>
      </c>
      <c r="H93" t="s">
        <v>452</v>
      </c>
      <c r="I93" s="25">
        <f t="shared" si="1"/>
        <v>44064</v>
      </c>
      <c r="J93" t="s">
        <v>201</v>
      </c>
      <c r="K93" t="s">
        <v>450</v>
      </c>
    </row>
    <row r="94" spans="2:11" x14ac:dyDescent="0.25">
      <c r="B94">
        <v>93</v>
      </c>
      <c r="C94" s="25">
        <v>44062</v>
      </c>
      <c r="E94" t="s">
        <v>449</v>
      </c>
      <c r="F94" t="s">
        <v>449</v>
      </c>
      <c r="H94" t="s">
        <v>452</v>
      </c>
      <c r="I94" s="25">
        <f t="shared" si="1"/>
        <v>44069</v>
      </c>
      <c r="J94" t="s">
        <v>201</v>
      </c>
      <c r="K94" t="s">
        <v>450</v>
      </c>
    </row>
    <row r="95" spans="2:11" x14ac:dyDescent="0.25">
      <c r="B95">
        <v>94</v>
      </c>
      <c r="C95" s="25">
        <v>44064</v>
      </c>
      <c r="E95" t="s">
        <v>449</v>
      </c>
      <c r="F95" t="s">
        <v>449</v>
      </c>
      <c r="H95" t="s">
        <v>452</v>
      </c>
      <c r="I95" s="25">
        <f t="shared" si="1"/>
        <v>44071</v>
      </c>
      <c r="J95" t="s">
        <v>201</v>
      </c>
      <c r="K95" t="s">
        <v>450</v>
      </c>
    </row>
    <row r="96" spans="2:11" x14ac:dyDescent="0.25">
      <c r="B96">
        <v>95</v>
      </c>
      <c r="C96" s="25">
        <v>44069</v>
      </c>
      <c r="E96" t="s">
        <v>449</v>
      </c>
      <c r="F96" t="s">
        <v>449</v>
      </c>
      <c r="G96">
        <v>27765</v>
      </c>
      <c r="H96" t="s">
        <v>452</v>
      </c>
      <c r="I96" s="25">
        <f t="shared" si="1"/>
        <v>44076</v>
      </c>
      <c r="J96" t="s">
        <v>201</v>
      </c>
      <c r="K96" t="s">
        <v>450</v>
      </c>
    </row>
    <row r="97" spans="2:11" x14ac:dyDescent="0.25">
      <c r="B97">
        <v>96</v>
      </c>
      <c r="C97" s="25">
        <v>44069</v>
      </c>
      <c r="E97" t="s">
        <v>449</v>
      </c>
      <c r="F97" t="s">
        <v>449</v>
      </c>
      <c r="G97">
        <v>27766</v>
      </c>
      <c r="H97" t="s">
        <v>452</v>
      </c>
      <c r="I97" s="25">
        <f t="shared" si="1"/>
        <v>44076</v>
      </c>
      <c r="J97" t="s">
        <v>201</v>
      </c>
      <c r="K97" t="s">
        <v>451</v>
      </c>
    </row>
    <row r="98" spans="2:11" x14ac:dyDescent="0.25">
      <c r="B98">
        <v>97</v>
      </c>
      <c r="C98" s="25">
        <v>44069</v>
      </c>
      <c r="E98" t="s">
        <v>449</v>
      </c>
      <c r="F98" t="s">
        <v>449</v>
      </c>
      <c r="G98">
        <v>27768</v>
      </c>
      <c r="H98" t="s">
        <v>452</v>
      </c>
      <c r="I98" s="25">
        <f t="shared" si="1"/>
        <v>44076</v>
      </c>
      <c r="J98" t="s">
        <v>201</v>
      </c>
      <c r="K98" t="s">
        <v>450</v>
      </c>
    </row>
    <row r="99" spans="2:11" x14ac:dyDescent="0.25">
      <c r="B99">
        <v>98</v>
      </c>
      <c r="C99" s="25">
        <v>44069</v>
      </c>
      <c r="E99" t="s">
        <v>449</v>
      </c>
      <c r="F99" t="s">
        <v>449</v>
      </c>
      <c r="G99">
        <v>27769</v>
      </c>
      <c r="H99" t="s">
        <v>452</v>
      </c>
      <c r="I99" s="25">
        <f t="shared" si="1"/>
        <v>44076</v>
      </c>
      <c r="J99" t="s">
        <v>201</v>
      </c>
      <c r="K99" t="s">
        <v>450</v>
      </c>
    </row>
    <row r="100" spans="2:11" x14ac:dyDescent="0.25">
      <c r="B100">
        <v>99</v>
      </c>
      <c r="C100" s="25">
        <v>44069</v>
      </c>
      <c r="E100" t="s">
        <v>449</v>
      </c>
      <c r="F100" t="s">
        <v>449</v>
      </c>
      <c r="G100">
        <v>27903</v>
      </c>
      <c r="H100" t="s">
        <v>452</v>
      </c>
      <c r="I100" s="25">
        <f t="shared" si="1"/>
        <v>44076</v>
      </c>
      <c r="J100" t="s">
        <v>201</v>
      </c>
      <c r="K100" t="s">
        <v>450</v>
      </c>
    </row>
    <row r="101" spans="2:11" x14ac:dyDescent="0.25">
      <c r="B101">
        <v>100</v>
      </c>
      <c r="C101" s="25">
        <v>44069</v>
      </c>
      <c r="E101" t="s">
        <v>449</v>
      </c>
      <c r="F101" t="s">
        <v>449</v>
      </c>
      <c r="G101">
        <v>27904</v>
      </c>
      <c r="H101" t="s">
        <v>452</v>
      </c>
      <c r="I101" s="25">
        <f t="shared" si="1"/>
        <v>44076</v>
      </c>
      <c r="J101" t="s">
        <v>201</v>
      </c>
      <c r="K101" t="s">
        <v>450</v>
      </c>
    </row>
    <row r="102" spans="2:11" x14ac:dyDescent="0.25">
      <c r="B102">
        <v>101</v>
      </c>
      <c r="C102" s="25">
        <v>44069</v>
      </c>
      <c r="E102" t="s">
        <v>449</v>
      </c>
      <c r="F102" t="s">
        <v>449</v>
      </c>
      <c r="G102">
        <v>27905</v>
      </c>
      <c r="H102" t="s">
        <v>452</v>
      </c>
      <c r="I102" s="25">
        <f t="shared" si="1"/>
        <v>44076</v>
      </c>
      <c r="J102" t="s">
        <v>201</v>
      </c>
      <c r="K102" t="s">
        <v>450</v>
      </c>
    </row>
    <row r="103" spans="2:11" x14ac:dyDescent="0.25">
      <c r="B103">
        <v>102</v>
      </c>
      <c r="C103" s="25">
        <v>44069</v>
      </c>
      <c r="E103" t="s">
        <v>449</v>
      </c>
      <c r="F103" t="s">
        <v>449</v>
      </c>
      <c r="G103">
        <v>27906</v>
      </c>
      <c r="H103" t="s">
        <v>452</v>
      </c>
      <c r="I103" s="25">
        <f t="shared" si="1"/>
        <v>44076</v>
      </c>
      <c r="J103" t="s">
        <v>201</v>
      </c>
      <c r="K103" t="s">
        <v>450</v>
      </c>
    </row>
    <row r="104" spans="2:11" x14ac:dyDescent="0.25">
      <c r="B104">
        <v>103</v>
      </c>
      <c r="C104" s="25">
        <v>44069</v>
      </c>
      <c r="E104" t="s">
        <v>449</v>
      </c>
      <c r="F104" t="s">
        <v>449</v>
      </c>
      <c r="G104">
        <v>27910</v>
      </c>
      <c r="H104" t="s">
        <v>452</v>
      </c>
      <c r="I104" s="25">
        <f t="shared" si="1"/>
        <v>44076</v>
      </c>
      <c r="J104" t="s">
        <v>201</v>
      </c>
      <c r="K104" t="s">
        <v>450</v>
      </c>
    </row>
    <row r="105" spans="2:11" x14ac:dyDescent="0.25">
      <c r="B105">
        <v>104</v>
      </c>
      <c r="C105" s="25">
        <v>44069</v>
      </c>
      <c r="E105" t="s">
        <v>449</v>
      </c>
      <c r="F105" t="s">
        <v>449</v>
      </c>
      <c r="G105">
        <v>27911</v>
      </c>
      <c r="H105" t="s">
        <v>452</v>
      </c>
      <c r="I105" s="25">
        <f t="shared" si="1"/>
        <v>44076</v>
      </c>
      <c r="J105" t="s">
        <v>201</v>
      </c>
      <c r="K105" t="s">
        <v>450</v>
      </c>
    </row>
    <row r="106" spans="2:11" x14ac:dyDescent="0.25">
      <c r="B106">
        <v>105</v>
      </c>
      <c r="C106" s="25">
        <v>44069</v>
      </c>
      <c r="E106" t="s">
        <v>449</v>
      </c>
      <c r="F106" t="s">
        <v>449</v>
      </c>
      <c r="G106">
        <v>27912</v>
      </c>
      <c r="H106" t="s">
        <v>452</v>
      </c>
      <c r="I106" s="25">
        <f t="shared" si="1"/>
        <v>44076</v>
      </c>
      <c r="J106" t="s">
        <v>201</v>
      </c>
      <c r="K106" t="s">
        <v>450</v>
      </c>
    </row>
    <row r="107" spans="2:11" x14ac:dyDescent="0.25">
      <c r="B107">
        <v>106</v>
      </c>
      <c r="C107" s="25">
        <v>44069</v>
      </c>
      <c r="E107" t="s">
        <v>449</v>
      </c>
      <c r="F107" t="s">
        <v>449</v>
      </c>
      <c r="G107">
        <v>27914</v>
      </c>
      <c r="H107" t="s">
        <v>452</v>
      </c>
      <c r="I107" s="25">
        <f t="shared" si="1"/>
        <v>44076</v>
      </c>
      <c r="J107" t="s">
        <v>201</v>
      </c>
      <c r="K107" t="s">
        <v>450</v>
      </c>
    </row>
    <row r="108" spans="2:11" x14ac:dyDescent="0.25">
      <c r="B108">
        <v>107</v>
      </c>
      <c r="C108" s="25">
        <v>44069</v>
      </c>
      <c r="E108" t="s">
        <v>449</v>
      </c>
      <c r="F108" t="s">
        <v>449</v>
      </c>
      <c r="G108">
        <v>27915</v>
      </c>
      <c r="H108" t="s">
        <v>452</v>
      </c>
      <c r="I108" s="25">
        <f t="shared" si="1"/>
        <v>44076</v>
      </c>
      <c r="J108" t="s">
        <v>201</v>
      </c>
      <c r="K108" t="s">
        <v>450</v>
      </c>
    </row>
    <row r="109" spans="2:11" x14ac:dyDescent="0.25">
      <c r="B109">
        <v>108</v>
      </c>
      <c r="C109" s="25">
        <v>44069</v>
      </c>
      <c r="E109" t="s">
        <v>449</v>
      </c>
      <c r="F109" t="s">
        <v>449</v>
      </c>
      <c r="G109">
        <v>27916</v>
      </c>
      <c r="H109" t="s">
        <v>452</v>
      </c>
      <c r="I109" s="25">
        <f t="shared" si="1"/>
        <v>44076</v>
      </c>
      <c r="J109" t="s">
        <v>201</v>
      </c>
      <c r="K109" t="s">
        <v>450</v>
      </c>
    </row>
    <row r="110" spans="2:11" x14ac:dyDescent="0.25">
      <c r="B110">
        <v>109</v>
      </c>
      <c r="C110" s="25">
        <v>44069</v>
      </c>
      <c r="E110" t="s">
        <v>449</v>
      </c>
      <c r="F110" t="s">
        <v>449</v>
      </c>
      <c r="G110">
        <v>27918</v>
      </c>
      <c r="H110" t="s">
        <v>452</v>
      </c>
      <c r="I110" s="25">
        <f t="shared" si="1"/>
        <v>44076</v>
      </c>
      <c r="J110" t="s">
        <v>201</v>
      </c>
      <c r="K110" t="s">
        <v>450</v>
      </c>
    </row>
    <row r="111" spans="2:11" x14ac:dyDescent="0.25">
      <c r="B111">
        <v>110</v>
      </c>
      <c r="C111" s="25">
        <v>44069</v>
      </c>
      <c r="E111" t="s">
        <v>449</v>
      </c>
      <c r="F111" t="s">
        <v>449</v>
      </c>
      <c r="G111">
        <v>28078</v>
      </c>
      <c r="H111" t="s">
        <v>452</v>
      </c>
      <c r="I111" s="25">
        <f t="shared" si="1"/>
        <v>44076</v>
      </c>
      <c r="J111" t="s">
        <v>201</v>
      </c>
      <c r="K111" t="s">
        <v>451</v>
      </c>
    </row>
    <row r="112" spans="2:11" x14ac:dyDescent="0.25">
      <c r="B112">
        <v>111</v>
      </c>
      <c r="C112" s="25">
        <v>44069</v>
      </c>
      <c r="E112" t="s">
        <v>449</v>
      </c>
      <c r="F112" t="s">
        <v>449</v>
      </c>
      <c r="G112">
        <v>28079</v>
      </c>
      <c r="H112" t="s">
        <v>452</v>
      </c>
      <c r="I112" s="25">
        <f t="shared" si="1"/>
        <v>44076</v>
      </c>
      <c r="J112" t="s">
        <v>201</v>
      </c>
      <c r="K112" t="s">
        <v>450</v>
      </c>
    </row>
    <row r="113" spans="2:11" x14ac:dyDescent="0.25">
      <c r="B113">
        <v>112</v>
      </c>
      <c r="C113" s="25">
        <v>44069</v>
      </c>
      <c r="E113" t="s">
        <v>449</v>
      </c>
      <c r="F113" t="s">
        <v>449</v>
      </c>
      <c r="G113">
        <v>28080</v>
      </c>
      <c r="H113" t="s">
        <v>452</v>
      </c>
      <c r="I113" s="25">
        <f t="shared" si="1"/>
        <v>44076</v>
      </c>
      <c r="J113" t="s">
        <v>201</v>
      </c>
      <c r="K113" t="s">
        <v>450</v>
      </c>
    </row>
    <row r="114" spans="2:11" x14ac:dyDescent="0.25">
      <c r="B114">
        <v>113</v>
      </c>
      <c r="C114" s="25">
        <v>44069</v>
      </c>
      <c r="E114" t="s">
        <v>449</v>
      </c>
      <c r="F114" t="s">
        <v>449</v>
      </c>
      <c r="G114">
        <v>28081</v>
      </c>
      <c r="H114" t="s">
        <v>452</v>
      </c>
      <c r="I114" s="25">
        <f t="shared" si="1"/>
        <v>44076</v>
      </c>
      <c r="J114" t="s">
        <v>201</v>
      </c>
      <c r="K114" t="s">
        <v>450</v>
      </c>
    </row>
    <row r="115" spans="2:11" x14ac:dyDescent="0.25">
      <c r="B115">
        <v>114</v>
      </c>
      <c r="C115" s="25">
        <v>44069</v>
      </c>
      <c r="E115" t="s">
        <v>449</v>
      </c>
      <c r="F115" t="s">
        <v>449</v>
      </c>
      <c r="G115">
        <v>28082</v>
      </c>
      <c r="H115" t="s">
        <v>452</v>
      </c>
      <c r="I115" s="25">
        <f t="shared" si="1"/>
        <v>44076</v>
      </c>
      <c r="J115" t="s">
        <v>201</v>
      </c>
      <c r="K115" t="s">
        <v>450</v>
      </c>
    </row>
    <row r="116" spans="2:11" x14ac:dyDescent="0.25">
      <c r="B116">
        <v>115</v>
      </c>
      <c r="C116" s="25">
        <v>44069</v>
      </c>
      <c r="E116" t="s">
        <v>449</v>
      </c>
      <c r="F116" t="s">
        <v>449</v>
      </c>
      <c r="G116">
        <v>28083</v>
      </c>
      <c r="H116" t="s">
        <v>452</v>
      </c>
      <c r="I116" s="25">
        <f t="shared" si="1"/>
        <v>44076</v>
      </c>
      <c r="J116" t="s">
        <v>201</v>
      </c>
      <c r="K116" t="s">
        <v>450</v>
      </c>
    </row>
    <row r="117" spans="2:11" x14ac:dyDescent="0.25">
      <c r="B117">
        <v>116</v>
      </c>
      <c r="C117" s="25">
        <v>44069</v>
      </c>
      <c r="E117" t="s">
        <v>449</v>
      </c>
      <c r="F117" t="s">
        <v>449</v>
      </c>
      <c r="G117">
        <v>28084</v>
      </c>
      <c r="H117" t="s">
        <v>452</v>
      </c>
      <c r="I117" s="25">
        <f t="shared" si="1"/>
        <v>44076</v>
      </c>
      <c r="J117" t="s">
        <v>201</v>
      </c>
      <c r="K117" t="s">
        <v>450</v>
      </c>
    </row>
    <row r="118" spans="2:11" x14ac:dyDescent="0.25">
      <c r="B118">
        <v>117</v>
      </c>
      <c r="C118" s="25">
        <v>44069</v>
      </c>
      <c r="E118" t="s">
        <v>449</v>
      </c>
      <c r="F118" t="s">
        <v>449</v>
      </c>
      <c r="G118">
        <v>28085</v>
      </c>
      <c r="H118" t="s">
        <v>452</v>
      </c>
      <c r="I118" s="25">
        <f t="shared" si="1"/>
        <v>44076</v>
      </c>
      <c r="J118" t="s">
        <v>201</v>
      </c>
      <c r="K118" t="s">
        <v>450</v>
      </c>
    </row>
    <row r="119" spans="2:11" x14ac:dyDescent="0.25">
      <c r="B119">
        <v>118</v>
      </c>
      <c r="C119" s="25">
        <v>44069</v>
      </c>
      <c r="E119" t="s">
        <v>449</v>
      </c>
      <c r="F119" t="s">
        <v>449</v>
      </c>
      <c r="G119">
        <v>28086</v>
      </c>
      <c r="H119" t="s">
        <v>452</v>
      </c>
      <c r="I119" s="25">
        <f t="shared" si="1"/>
        <v>44076</v>
      </c>
      <c r="J119" t="s">
        <v>201</v>
      </c>
      <c r="K119" t="s">
        <v>450</v>
      </c>
    </row>
    <row r="120" spans="2:11" x14ac:dyDescent="0.25">
      <c r="B120">
        <v>119</v>
      </c>
      <c r="C120" s="25">
        <v>44071</v>
      </c>
      <c r="E120" t="s">
        <v>449</v>
      </c>
      <c r="F120" t="s">
        <v>449</v>
      </c>
      <c r="G120">
        <v>28118</v>
      </c>
      <c r="H120" t="s">
        <v>452</v>
      </c>
      <c r="I120" s="25">
        <f t="shared" si="1"/>
        <v>44078</v>
      </c>
      <c r="J120" t="s">
        <v>201</v>
      </c>
      <c r="K120" t="s">
        <v>450</v>
      </c>
    </row>
    <row r="121" spans="2:11" x14ac:dyDescent="0.25">
      <c r="B121">
        <v>120</v>
      </c>
      <c r="C121" s="25">
        <v>44071</v>
      </c>
      <c r="E121" t="s">
        <v>449</v>
      </c>
      <c r="F121" t="s">
        <v>449</v>
      </c>
      <c r="G121">
        <v>28210</v>
      </c>
      <c r="H121" t="s">
        <v>452</v>
      </c>
      <c r="I121" s="25">
        <f t="shared" si="1"/>
        <v>44078</v>
      </c>
      <c r="J121" t="s">
        <v>201</v>
      </c>
      <c r="K121" t="s">
        <v>450</v>
      </c>
    </row>
    <row r="122" spans="2:11" x14ac:dyDescent="0.25">
      <c r="B122">
        <v>121</v>
      </c>
      <c r="C122" s="25">
        <v>44071</v>
      </c>
      <c r="E122" t="s">
        <v>449</v>
      </c>
      <c r="F122" t="s">
        <v>449</v>
      </c>
      <c r="G122">
        <v>28327</v>
      </c>
      <c r="H122" t="s">
        <v>452</v>
      </c>
      <c r="I122" s="25">
        <f t="shared" si="1"/>
        <v>44078</v>
      </c>
      <c r="J122" t="s">
        <v>201</v>
      </c>
      <c r="K122" t="s">
        <v>450</v>
      </c>
    </row>
    <row r="123" spans="2:11" x14ac:dyDescent="0.25">
      <c r="B123">
        <v>122</v>
      </c>
      <c r="C123" s="25">
        <v>44071</v>
      </c>
      <c r="E123" t="s">
        <v>449</v>
      </c>
      <c r="F123" t="s">
        <v>449</v>
      </c>
      <c r="G123">
        <v>28329</v>
      </c>
      <c r="H123" t="s">
        <v>452</v>
      </c>
      <c r="I123" s="25">
        <f t="shared" si="1"/>
        <v>44078</v>
      </c>
      <c r="J123" t="s">
        <v>201</v>
      </c>
      <c r="K123" t="s">
        <v>450</v>
      </c>
    </row>
    <row r="124" spans="2:11" x14ac:dyDescent="0.25">
      <c r="B124">
        <v>123</v>
      </c>
      <c r="C124" s="25">
        <v>44074</v>
      </c>
      <c r="E124" t="s">
        <v>449</v>
      </c>
      <c r="F124" t="s">
        <v>449</v>
      </c>
      <c r="G124">
        <v>28377</v>
      </c>
      <c r="H124" t="s">
        <v>452</v>
      </c>
      <c r="I124" s="25">
        <f t="shared" si="1"/>
        <v>44081</v>
      </c>
      <c r="J124" t="s">
        <v>201</v>
      </c>
      <c r="K124" t="s">
        <v>450</v>
      </c>
    </row>
    <row r="125" spans="2:11" x14ac:dyDescent="0.25">
      <c r="B125">
        <v>124</v>
      </c>
      <c r="C125" s="25">
        <v>44074</v>
      </c>
      <c r="E125" t="s">
        <v>449</v>
      </c>
      <c r="F125" t="s">
        <v>449</v>
      </c>
      <c r="G125">
        <v>28392</v>
      </c>
      <c r="H125" t="s">
        <v>452</v>
      </c>
      <c r="I125" s="25">
        <f t="shared" si="1"/>
        <v>44081</v>
      </c>
      <c r="J125" t="s">
        <v>201</v>
      </c>
      <c r="K125" t="s">
        <v>450</v>
      </c>
    </row>
    <row r="126" spans="2:11" x14ac:dyDescent="0.25">
      <c r="B126">
        <v>125</v>
      </c>
      <c r="C126" s="25">
        <v>44074</v>
      </c>
      <c r="E126" t="s">
        <v>449</v>
      </c>
      <c r="F126" t="s">
        <v>449</v>
      </c>
      <c r="G126">
        <v>28394</v>
      </c>
      <c r="H126" t="s">
        <v>452</v>
      </c>
      <c r="I126" s="25">
        <f t="shared" si="1"/>
        <v>44081</v>
      </c>
      <c r="J126" t="s">
        <v>201</v>
      </c>
      <c r="K126" t="s">
        <v>450</v>
      </c>
    </row>
    <row r="127" spans="2:11" x14ac:dyDescent="0.25">
      <c r="B127">
        <v>126</v>
      </c>
      <c r="C127" s="25">
        <v>44074</v>
      </c>
      <c r="E127" t="s">
        <v>449</v>
      </c>
      <c r="F127" t="s">
        <v>449</v>
      </c>
      <c r="G127">
        <v>28424</v>
      </c>
      <c r="H127" t="s">
        <v>452</v>
      </c>
      <c r="I127" s="25">
        <f t="shared" si="1"/>
        <v>44081</v>
      </c>
      <c r="J127" t="s">
        <v>201</v>
      </c>
      <c r="K127" t="s">
        <v>450</v>
      </c>
    </row>
    <row r="128" spans="2:11" x14ac:dyDescent="0.25">
      <c r="B128">
        <v>127</v>
      </c>
      <c r="C128" s="25">
        <v>44074</v>
      </c>
      <c r="E128" t="s">
        <v>449</v>
      </c>
      <c r="F128" t="s">
        <v>449</v>
      </c>
      <c r="G128">
        <v>28428</v>
      </c>
      <c r="H128" t="s">
        <v>452</v>
      </c>
      <c r="I128" s="25">
        <f t="shared" si="1"/>
        <v>44081</v>
      </c>
      <c r="J128" t="s">
        <v>201</v>
      </c>
      <c r="K128" t="s">
        <v>450</v>
      </c>
    </row>
    <row r="129" spans="2:11" x14ac:dyDescent="0.25">
      <c r="B129">
        <v>128</v>
      </c>
      <c r="C129" s="25">
        <v>44074</v>
      </c>
      <c r="E129" t="s">
        <v>449</v>
      </c>
      <c r="F129" t="s">
        <v>449</v>
      </c>
      <c r="G129">
        <v>28429</v>
      </c>
      <c r="H129" t="s">
        <v>452</v>
      </c>
      <c r="I129" s="25">
        <f t="shared" si="1"/>
        <v>44081</v>
      </c>
      <c r="J129" t="s">
        <v>201</v>
      </c>
      <c r="K129" t="s">
        <v>450</v>
      </c>
    </row>
    <row r="130" spans="2:11" x14ac:dyDescent="0.25">
      <c r="B130">
        <v>129</v>
      </c>
      <c r="C130" s="25">
        <v>44074</v>
      </c>
      <c r="E130" t="s">
        <v>449</v>
      </c>
      <c r="F130" t="s">
        <v>449</v>
      </c>
      <c r="G130">
        <v>28456</v>
      </c>
      <c r="H130" t="s">
        <v>452</v>
      </c>
      <c r="I130" s="25">
        <f t="shared" si="1"/>
        <v>44081</v>
      </c>
      <c r="J130" t="s">
        <v>201</v>
      </c>
      <c r="K130" t="s">
        <v>450</v>
      </c>
    </row>
    <row r="131" spans="2:11" x14ac:dyDescent="0.25">
      <c r="B131">
        <v>130</v>
      </c>
      <c r="C131" s="25">
        <v>44074</v>
      </c>
      <c r="E131" t="s">
        <v>449</v>
      </c>
      <c r="F131" t="s">
        <v>449</v>
      </c>
      <c r="G131">
        <v>28464</v>
      </c>
      <c r="H131" t="s">
        <v>452</v>
      </c>
      <c r="I131" s="25">
        <f t="shared" si="1"/>
        <v>44081</v>
      </c>
      <c r="J131" t="s">
        <v>201</v>
      </c>
      <c r="K131" t="s">
        <v>450</v>
      </c>
    </row>
    <row r="132" spans="2:11" x14ac:dyDescent="0.25">
      <c r="B132">
        <v>131</v>
      </c>
      <c r="C132" s="25">
        <v>44074</v>
      </c>
      <c r="E132" t="s">
        <v>449</v>
      </c>
      <c r="F132" t="s">
        <v>449</v>
      </c>
      <c r="H132" t="s">
        <v>452</v>
      </c>
      <c r="I132" s="25">
        <f t="shared" si="1"/>
        <v>44081</v>
      </c>
      <c r="J132" t="s">
        <v>201</v>
      </c>
      <c r="K132" t="s">
        <v>450</v>
      </c>
    </row>
    <row r="133" spans="2:11" x14ac:dyDescent="0.25">
      <c r="B133">
        <v>132</v>
      </c>
      <c r="C133" s="25">
        <v>44074</v>
      </c>
      <c r="E133" t="s">
        <v>449</v>
      </c>
      <c r="F133" t="s">
        <v>449</v>
      </c>
      <c r="H133" t="s">
        <v>452</v>
      </c>
      <c r="I133" s="25">
        <f t="shared" si="1"/>
        <v>44081</v>
      </c>
      <c r="J133" t="s">
        <v>201</v>
      </c>
      <c r="K133" t="s">
        <v>450</v>
      </c>
    </row>
    <row r="134" spans="2:11" x14ac:dyDescent="0.25">
      <c r="B134">
        <v>133</v>
      </c>
      <c r="C134" s="25">
        <v>44074</v>
      </c>
      <c r="E134" t="s">
        <v>449</v>
      </c>
      <c r="F134" t="s">
        <v>449</v>
      </c>
      <c r="H134" t="s">
        <v>452</v>
      </c>
      <c r="I134" s="25">
        <f t="shared" ref="I134:I167" si="2">IF(C134&lt;100,"",C134+7)</f>
        <v>44081</v>
      </c>
      <c r="J134" t="s">
        <v>201</v>
      </c>
      <c r="K134" t="s">
        <v>450</v>
      </c>
    </row>
    <row r="135" spans="2:11" x14ac:dyDescent="0.25">
      <c r="B135">
        <v>134</v>
      </c>
      <c r="C135" s="25">
        <v>44074</v>
      </c>
      <c r="E135" t="s">
        <v>449</v>
      </c>
      <c r="F135" t="s">
        <v>449</v>
      </c>
      <c r="H135" t="s">
        <v>452</v>
      </c>
      <c r="I135" s="25">
        <f t="shared" si="2"/>
        <v>44081</v>
      </c>
      <c r="J135" t="s">
        <v>201</v>
      </c>
      <c r="K135" t="s">
        <v>450</v>
      </c>
    </row>
    <row r="136" spans="2:11" x14ac:dyDescent="0.25">
      <c r="B136">
        <v>135</v>
      </c>
      <c r="C136" s="25">
        <v>44074</v>
      </c>
      <c r="E136" t="s">
        <v>449</v>
      </c>
      <c r="F136" t="s">
        <v>449</v>
      </c>
      <c r="H136" t="s">
        <v>452</v>
      </c>
      <c r="I136" s="25">
        <f t="shared" si="2"/>
        <v>44081</v>
      </c>
      <c r="J136" t="s">
        <v>201</v>
      </c>
      <c r="K136" t="s">
        <v>450</v>
      </c>
    </row>
    <row r="137" spans="2:11" x14ac:dyDescent="0.25">
      <c r="B137">
        <v>136</v>
      </c>
      <c r="C137" s="25">
        <v>44074</v>
      </c>
      <c r="E137" t="s">
        <v>449</v>
      </c>
      <c r="F137" t="s">
        <v>449</v>
      </c>
      <c r="H137" t="s">
        <v>452</v>
      </c>
      <c r="I137" s="25">
        <f t="shared" si="2"/>
        <v>44081</v>
      </c>
      <c r="J137" t="s">
        <v>201</v>
      </c>
      <c r="K137" t="s">
        <v>450</v>
      </c>
    </row>
    <row r="138" spans="2:11" x14ac:dyDescent="0.25">
      <c r="B138">
        <v>137</v>
      </c>
      <c r="C138" s="25">
        <v>44076</v>
      </c>
      <c r="E138" t="s">
        <v>449</v>
      </c>
      <c r="F138" t="s">
        <v>449</v>
      </c>
      <c r="G138">
        <v>28536</v>
      </c>
      <c r="H138" t="s">
        <v>452</v>
      </c>
      <c r="I138" s="25">
        <f t="shared" si="2"/>
        <v>44083</v>
      </c>
      <c r="J138" t="s">
        <v>201</v>
      </c>
      <c r="K138" t="s">
        <v>450</v>
      </c>
    </row>
    <row r="139" spans="2:11" x14ac:dyDescent="0.25">
      <c r="B139">
        <v>138</v>
      </c>
      <c r="C139" s="25">
        <v>44076</v>
      </c>
      <c r="E139" t="s">
        <v>449</v>
      </c>
      <c r="F139" t="s">
        <v>449</v>
      </c>
      <c r="G139">
        <v>28597</v>
      </c>
      <c r="H139" t="s">
        <v>452</v>
      </c>
      <c r="I139" s="25">
        <f t="shared" si="2"/>
        <v>44083</v>
      </c>
      <c r="J139" t="s">
        <v>201</v>
      </c>
      <c r="K139" t="s">
        <v>450</v>
      </c>
    </row>
    <row r="140" spans="2:11" x14ac:dyDescent="0.25">
      <c r="B140">
        <v>139</v>
      </c>
      <c r="C140" s="25">
        <v>44076</v>
      </c>
      <c r="E140" t="s">
        <v>449</v>
      </c>
      <c r="F140" t="s">
        <v>449</v>
      </c>
      <c r="G140">
        <v>28598</v>
      </c>
      <c r="H140" t="s">
        <v>452</v>
      </c>
      <c r="I140" s="25">
        <f t="shared" si="2"/>
        <v>44083</v>
      </c>
      <c r="J140" t="s">
        <v>201</v>
      </c>
      <c r="K140" t="s">
        <v>450</v>
      </c>
    </row>
    <row r="141" spans="2:11" x14ac:dyDescent="0.25">
      <c r="B141">
        <v>140</v>
      </c>
      <c r="C141" s="25">
        <v>44076</v>
      </c>
      <c r="E141" t="s">
        <v>449</v>
      </c>
      <c r="F141" t="s">
        <v>449</v>
      </c>
      <c r="G141">
        <v>28600</v>
      </c>
      <c r="H141" t="s">
        <v>452</v>
      </c>
      <c r="I141" s="25">
        <f t="shared" si="2"/>
        <v>44083</v>
      </c>
      <c r="J141" t="s">
        <v>201</v>
      </c>
      <c r="K141" t="s">
        <v>450</v>
      </c>
    </row>
    <row r="142" spans="2:11" x14ac:dyDescent="0.25">
      <c r="B142">
        <v>141</v>
      </c>
      <c r="C142" s="25">
        <v>44078</v>
      </c>
      <c r="E142" t="s">
        <v>449</v>
      </c>
      <c r="F142" t="s">
        <v>449</v>
      </c>
      <c r="G142">
        <v>28620</v>
      </c>
      <c r="H142" t="s">
        <v>452</v>
      </c>
      <c r="I142" s="25">
        <f t="shared" si="2"/>
        <v>44085</v>
      </c>
      <c r="J142" t="s">
        <v>201</v>
      </c>
      <c r="K142" t="s">
        <v>450</v>
      </c>
    </row>
    <row r="143" spans="2:11" x14ac:dyDescent="0.25">
      <c r="B143">
        <v>142</v>
      </c>
      <c r="C143" s="25">
        <v>44078</v>
      </c>
      <c r="E143" t="s">
        <v>449</v>
      </c>
      <c r="F143" t="s">
        <v>449</v>
      </c>
      <c r="G143">
        <v>28624</v>
      </c>
      <c r="H143" t="s">
        <v>452</v>
      </c>
      <c r="I143" s="25">
        <f t="shared" si="2"/>
        <v>44085</v>
      </c>
      <c r="J143" t="s">
        <v>201</v>
      </c>
      <c r="K143" t="s">
        <v>450</v>
      </c>
    </row>
    <row r="144" spans="2:11" x14ac:dyDescent="0.25">
      <c r="B144">
        <v>143</v>
      </c>
      <c r="C144" s="25">
        <v>44078</v>
      </c>
      <c r="E144" t="s">
        <v>449</v>
      </c>
      <c r="F144" t="s">
        <v>449</v>
      </c>
      <c r="G144">
        <v>28630</v>
      </c>
      <c r="H144" t="s">
        <v>452</v>
      </c>
      <c r="I144" s="25">
        <f t="shared" si="2"/>
        <v>44085</v>
      </c>
      <c r="J144" t="s">
        <v>201</v>
      </c>
      <c r="K144" t="s">
        <v>450</v>
      </c>
    </row>
    <row r="145" spans="2:12" x14ac:dyDescent="0.25">
      <c r="B145">
        <v>144</v>
      </c>
      <c r="C145" s="25">
        <v>44078</v>
      </c>
      <c r="E145" t="s">
        <v>449</v>
      </c>
      <c r="F145" t="s">
        <v>449</v>
      </c>
      <c r="G145">
        <v>28631</v>
      </c>
      <c r="H145" t="s">
        <v>452</v>
      </c>
      <c r="I145" s="25">
        <f t="shared" si="2"/>
        <v>44085</v>
      </c>
      <c r="J145" t="s">
        <v>201</v>
      </c>
      <c r="K145" t="s">
        <v>450</v>
      </c>
    </row>
    <row r="146" spans="2:12" x14ac:dyDescent="0.25">
      <c r="B146">
        <v>145</v>
      </c>
      <c r="C146" s="25">
        <v>44078</v>
      </c>
      <c r="E146" t="s">
        <v>449</v>
      </c>
      <c r="F146" t="s">
        <v>449</v>
      </c>
      <c r="G146">
        <v>28637</v>
      </c>
      <c r="H146" t="s">
        <v>452</v>
      </c>
      <c r="I146" s="25">
        <f t="shared" si="2"/>
        <v>44085</v>
      </c>
      <c r="J146" t="s">
        <v>201</v>
      </c>
      <c r="K146" t="s">
        <v>450</v>
      </c>
    </row>
    <row r="147" spans="2:12" x14ac:dyDescent="0.25">
      <c r="B147">
        <v>146</v>
      </c>
      <c r="C147" s="25">
        <v>44078</v>
      </c>
      <c r="E147" t="s">
        <v>449</v>
      </c>
      <c r="F147" t="s">
        <v>449</v>
      </c>
      <c r="G147">
        <v>28640</v>
      </c>
      <c r="H147" t="s">
        <v>452</v>
      </c>
      <c r="I147" s="25">
        <f t="shared" si="2"/>
        <v>44085</v>
      </c>
      <c r="J147" t="s">
        <v>201</v>
      </c>
      <c r="K147" t="s">
        <v>451</v>
      </c>
    </row>
    <row r="148" spans="2:12" x14ac:dyDescent="0.25">
      <c r="B148">
        <v>147</v>
      </c>
      <c r="C148" s="25">
        <v>44078</v>
      </c>
      <c r="E148" t="s">
        <v>449</v>
      </c>
      <c r="F148" t="s">
        <v>449</v>
      </c>
      <c r="G148">
        <v>28641</v>
      </c>
      <c r="H148" t="s">
        <v>452</v>
      </c>
      <c r="I148" s="25">
        <f t="shared" si="2"/>
        <v>44085</v>
      </c>
      <c r="J148" t="s">
        <v>201</v>
      </c>
      <c r="K148" t="s">
        <v>450</v>
      </c>
    </row>
    <row r="149" spans="2:12" x14ac:dyDescent="0.25">
      <c r="B149">
        <v>148</v>
      </c>
      <c r="C149" s="25">
        <v>44078</v>
      </c>
      <c r="E149" t="s">
        <v>449</v>
      </c>
      <c r="F149" t="s">
        <v>449</v>
      </c>
      <c r="G149">
        <v>28643</v>
      </c>
      <c r="H149" t="s">
        <v>452</v>
      </c>
      <c r="I149" s="25">
        <f t="shared" si="2"/>
        <v>44085</v>
      </c>
      <c r="J149" t="s">
        <v>201</v>
      </c>
      <c r="K149" t="s">
        <v>450</v>
      </c>
      <c r="L149" t="s">
        <v>453</v>
      </c>
    </row>
    <row r="150" spans="2:12" x14ac:dyDescent="0.25">
      <c r="B150">
        <v>149</v>
      </c>
      <c r="C150" s="25">
        <v>44078</v>
      </c>
      <c r="E150" t="s">
        <v>449</v>
      </c>
      <c r="F150" t="s">
        <v>449</v>
      </c>
      <c r="G150">
        <v>28645</v>
      </c>
      <c r="H150" t="s">
        <v>452</v>
      </c>
      <c r="I150" s="25">
        <f t="shared" si="2"/>
        <v>44085</v>
      </c>
      <c r="J150" t="s">
        <v>201</v>
      </c>
      <c r="K150" t="s">
        <v>450</v>
      </c>
    </row>
    <row r="151" spans="2:12" x14ac:dyDescent="0.25">
      <c r="B151">
        <v>150</v>
      </c>
      <c r="C151" s="25">
        <v>44078</v>
      </c>
      <c r="E151" t="s">
        <v>449</v>
      </c>
      <c r="F151" t="s">
        <v>449</v>
      </c>
      <c r="G151">
        <v>28646</v>
      </c>
      <c r="H151" t="s">
        <v>452</v>
      </c>
      <c r="I151" s="25">
        <f t="shared" si="2"/>
        <v>44085</v>
      </c>
      <c r="J151" t="s">
        <v>201</v>
      </c>
      <c r="K151" t="s">
        <v>450</v>
      </c>
    </row>
    <row r="152" spans="2:12" x14ac:dyDescent="0.25">
      <c r="B152">
        <v>151</v>
      </c>
      <c r="C152" s="25">
        <v>44078</v>
      </c>
      <c r="E152" t="s">
        <v>449</v>
      </c>
      <c r="F152" t="s">
        <v>449</v>
      </c>
      <c r="G152">
        <v>28647</v>
      </c>
      <c r="H152" t="s">
        <v>452</v>
      </c>
      <c r="I152" s="25">
        <f t="shared" si="2"/>
        <v>44085</v>
      </c>
      <c r="J152" t="s">
        <v>201</v>
      </c>
      <c r="K152" t="s">
        <v>450</v>
      </c>
    </row>
    <row r="153" spans="2:12" x14ac:dyDescent="0.25">
      <c r="B153">
        <v>152</v>
      </c>
      <c r="C153" s="25">
        <v>44078</v>
      </c>
      <c r="E153" t="s">
        <v>449</v>
      </c>
      <c r="F153" t="s">
        <v>449</v>
      </c>
      <c r="G153">
        <v>28648</v>
      </c>
      <c r="H153" t="s">
        <v>452</v>
      </c>
      <c r="I153" s="25">
        <f t="shared" si="2"/>
        <v>44085</v>
      </c>
      <c r="J153" t="s">
        <v>201</v>
      </c>
      <c r="K153" t="s">
        <v>450</v>
      </c>
    </row>
    <row r="154" spans="2:12" x14ac:dyDescent="0.25">
      <c r="B154">
        <v>153</v>
      </c>
      <c r="C154" s="25">
        <v>44078</v>
      </c>
      <c r="E154" t="s">
        <v>449</v>
      </c>
      <c r="F154" t="s">
        <v>449</v>
      </c>
      <c r="G154">
        <v>28649</v>
      </c>
      <c r="H154" t="s">
        <v>452</v>
      </c>
      <c r="I154" s="25">
        <f t="shared" si="2"/>
        <v>44085</v>
      </c>
      <c r="J154" t="s">
        <v>201</v>
      </c>
      <c r="K154" t="s">
        <v>450</v>
      </c>
    </row>
    <row r="155" spans="2:12" x14ac:dyDescent="0.25">
      <c r="B155">
        <v>154</v>
      </c>
      <c r="C155" s="25">
        <v>44078</v>
      </c>
      <c r="E155" t="s">
        <v>449</v>
      </c>
      <c r="F155" t="s">
        <v>449</v>
      </c>
      <c r="G155">
        <v>28678</v>
      </c>
      <c r="H155" t="s">
        <v>452</v>
      </c>
      <c r="I155" s="25">
        <f t="shared" si="2"/>
        <v>44085</v>
      </c>
      <c r="J155" t="s">
        <v>201</v>
      </c>
      <c r="K155" t="s">
        <v>450</v>
      </c>
    </row>
    <row r="156" spans="2:12" x14ac:dyDescent="0.25">
      <c r="B156">
        <v>155</v>
      </c>
      <c r="C156" s="25">
        <v>44083</v>
      </c>
      <c r="E156" t="s">
        <v>449</v>
      </c>
      <c r="F156" t="s">
        <v>449</v>
      </c>
      <c r="H156" t="s">
        <v>452</v>
      </c>
      <c r="I156" s="25">
        <f t="shared" si="2"/>
        <v>44090</v>
      </c>
      <c r="J156" t="s">
        <v>201</v>
      </c>
      <c r="K156" t="s">
        <v>450</v>
      </c>
    </row>
    <row r="157" spans="2:12" x14ac:dyDescent="0.25">
      <c r="B157">
        <v>156</v>
      </c>
      <c r="C157" s="25">
        <v>44083</v>
      </c>
      <c r="E157" t="s">
        <v>449</v>
      </c>
      <c r="F157" t="s">
        <v>449</v>
      </c>
      <c r="H157" t="s">
        <v>452</v>
      </c>
      <c r="I157" s="25">
        <f t="shared" si="2"/>
        <v>44090</v>
      </c>
      <c r="J157" t="s">
        <v>201</v>
      </c>
      <c r="K157" t="s">
        <v>450</v>
      </c>
    </row>
    <row r="158" spans="2:12" x14ac:dyDescent="0.25">
      <c r="B158">
        <v>157</v>
      </c>
      <c r="C158" s="25">
        <v>44085</v>
      </c>
      <c r="E158" t="s">
        <v>449</v>
      </c>
      <c r="F158" t="s">
        <v>449</v>
      </c>
      <c r="G158">
        <v>28876</v>
      </c>
      <c r="H158" t="s">
        <v>452</v>
      </c>
      <c r="I158" s="25">
        <f t="shared" si="2"/>
        <v>44092</v>
      </c>
      <c r="J158" t="s">
        <v>201</v>
      </c>
      <c r="K158" t="s">
        <v>450</v>
      </c>
    </row>
    <row r="159" spans="2:12" x14ac:dyDescent="0.25">
      <c r="B159">
        <v>158</v>
      </c>
      <c r="C159" s="25">
        <v>44085</v>
      </c>
      <c r="E159" t="s">
        <v>449</v>
      </c>
      <c r="F159" t="s">
        <v>449</v>
      </c>
      <c r="G159">
        <v>28817</v>
      </c>
      <c r="H159" t="s">
        <v>452</v>
      </c>
      <c r="I159" s="25">
        <f t="shared" si="2"/>
        <v>44092</v>
      </c>
      <c r="J159" t="s">
        <v>201</v>
      </c>
      <c r="K159" t="s">
        <v>450</v>
      </c>
    </row>
    <row r="160" spans="2:12" x14ac:dyDescent="0.25">
      <c r="B160">
        <v>159</v>
      </c>
      <c r="C160" s="25">
        <v>44085</v>
      </c>
      <c r="E160" t="s">
        <v>449</v>
      </c>
      <c r="F160" t="s">
        <v>449</v>
      </c>
      <c r="G160">
        <v>28820</v>
      </c>
      <c r="H160" t="s">
        <v>452</v>
      </c>
      <c r="I160" s="25">
        <f t="shared" si="2"/>
        <v>44092</v>
      </c>
      <c r="J160" t="s">
        <v>201</v>
      </c>
      <c r="K160" t="s">
        <v>450</v>
      </c>
    </row>
    <row r="161" spans="2:11" x14ac:dyDescent="0.25">
      <c r="B161">
        <v>160</v>
      </c>
      <c r="C161" s="25">
        <v>44085</v>
      </c>
      <c r="E161" t="s">
        <v>449</v>
      </c>
      <c r="F161" t="s">
        <v>449</v>
      </c>
      <c r="G161">
        <v>28821</v>
      </c>
      <c r="H161" t="s">
        <v>452</v>
      </c>
      <c r="I161" s="25">
        <f t="shared" si="2"/>
        <v>44092</v>
      </c>
      <c r="J161" t="s">
        <v>201</v>
      </c>
      <c r="K161" t="s">
        <v>451</v>
      </c>
    </row>
    <row r="162" spans="2:11" x14ac:dyDescent="0.25">
      <c r="B162">
        <v>161</v>
      </c>
      <c r="C162" s="25">
        <v>44085</v>
      </c>
      <c r="E162" t="s">
        <v>449</v>
      </c>
      <c r="F162" t="s">
        <v>449</v>
      </c>
      <c r="G162">
        <v>28823</v>
      </c>
      <c r="H162" t="s">
        <v>452</v>
      </c>
      <c r="I162" s="25">
        <f t="shared" si="2"/>
        <v>44092</v>
      </c>
      <c r="J162" t="s">
        <v>201</v>
      </c>
      <c r="K162" t="s">
        <v>450</v>
      </c>
    </row>
    <row r="163" spans="2:11" x14ac:dyDescent="0.25">
      <c r="B163">
        <v>162</v>
      </c>
      <c r="C163" s="25">
        <v>44085</v>
      </c>
      <c r="E163" t="s">
        <v>449</v>
      </c>
      <c r="F163" t="s">
        <v>449</v>
      </c>
      <c r="G163">
        <v>28835</v>
      </c>
      <c r="H163" t="s">
        <v>452</v>
      </c>
      <c r="I163" s="25">
        <f t="shared" si="2"/>
        <v>44092</v>
      </c>
      <c r="J163" t="s">
        <v>201</v>
      </c>
      <c r="K163" t="s">
        <v>450</v>
      </c>
    </row>
    <row r="164" spans="2:11" x14ac:dyDescent="0.25">
      <c r="B164">
        <v>163</v>
      </c>
      <c r="C164" s="25">
        <v>44085</v>
      </c>
      <c r="E164" t="s">
        <v>449</v>
      </c>
      <c r="F164" t="s">
        <v>449</v>
      </c>
      <c r="G164">
        <v>28877</v>
      </c>
      <c r="H164" t="s">
        <v>452</v>
      </c>
      <c r="I164" s="25">
        <f t="shared" si="2"/>
        <v>44092</v>
      </c>
      <c r="J164" t="s">
        <v>201</v>
      </c>
      <c r="K164" t="s">
        <v>450</v>
      </c>
    </row>
    <row r="165" spans="2:11" x14ac:dyDescent="0.25">
      <c r="B165">
        <v>164</v>
      </c>
      <c r="C165" s="25">
        <v>44085</v>
      </c>
      <c r="E165" t="s">
        <v>449</v>
      </c>
      <c r="F165" t="s">
        <v>449</v>
      </c>
      <c r="G165">
        <v>28886</v>
      </c>
      <c r="H165" t="s">
        <v>452</v>
      </c>
      <c r="I165" s="25">
        <f t="shared" si="2"/>
        <v>44092</v>
      </c>
      <c r="J165" t="s">
        <v>201</v>
      </c>
      <c r="K165" t="s">
        <v>450</v>
      </c>
    </row>
    <row r="166" spans="2:11" x14ac:dyDescent="0.25">
      <c r="B166">
        <v>165</v>
      </c>
      <c r="C166" s="25">
        <v>44085</v>
      </c>
      <c r="E166" t="s">
        <v>449</v>
      </c>
      <c r="F166" t="s">
        <v>449</v>
      </c>
      <c r="G166">
        <v>28887</v>
      </c>
      <c r="H166" t="s">
        <v>452</v>
      </c>
      <c r="I166" s="25">
        <f t="shared" si="2"/>
        <v>44092</v>
      </c>
      <c r="J166" t="s">
        <v>201</v>
      </c>
      <c r="K166" t="s">
        <v>451</v>
      </c>
    </row>
    <row r="167" spans="2:11" x14ac:dyDescent="0.25">
      <c r="B167">
        <v>166</v>
      </c>
      <c r="C167" s="25">
        <v>44085</v>
      </c>
      <c r="E167" t="s">
        <v>449</v>
      </c>
      <c r="F167" t="s">
        <v>449</v>
      </c>
      <c r="H167" t="s">
        <v>452</v>
      </c>
      <c r="I167" s="25">
        <f t="shared" si="2"/>
        <v>44092</v>
      </c>
      <c r="J167" t="s">
        <v>201</v>
      </c>
      <c r="K167" t="s">
        <v>450</v>
      </c>
    </row>
    <row r="168" spans="2:11" x14ac:dyDescent="0.25">
      <c r="B168">
        <v>167</v>
      </c>
      <c r="C168" s="25">
        <v>44085</v>
      </c>
      <c r="E168" t="s">
        <v>449</v>
      </c>
      <c r="F168" t="s">
        <v>449</v>
      </c>
      <c r="H168" t="s">
        <v>452</v>
      </c>
      <c r="I168" s="25">
        <f t="shared" ref="I168:I195" si="3">IF(C168&lt;100,"",C168+7)</f>
        <v>44092</v>
      </c>
      <c r="J168" t="s">
        <v>201</v>
      </c>
      <c r="K168" t="s">
        <v>450</v>
      </c>
    </row>
    <row r="169" spans="2:11" x14ac:dyDescent="0.25">
      <c r="B169">
        <v>168</v>
      </c>
      <c r="C169" s="25">
        <v>44085</v>
      </c>
      <c r="E169" t="s">
        <v>449</v>
      </c>
      <c r="F169" t="s">
        <v>449</v>
      </c>
      <c r="H169" t="s">
        <v>452</v>
      </c>
      <c r="I169" s="25">
        <f t="shared" si="3"/>
        <v>44092</v>
      </c>
      <c r="J169" t="s">
        <v>201</v>
      </c>
      <c r="K169" t="s">
        <v>450</v>
      </c>
    </row>
    <row r="170" spans="2:11" x14ac:dyDescent="0.25">
      <c r="B170">
        <v>169</v>
      </c>
      <c r="C170" s="25">
        <v>44085</v>
      </c>
      <c r="E170" t="s">
        <v>449</v>
      </c>
      <c r="F170" t="s">
        <v>449</v>
      </c>
      <c r="H170" t="s">
        <v>452</v>
      </c>
      <c r="I170" s="25">
        <f t="shared" si="3"/>
        <v>44092</v>
      </c>
      <c r="J170" t="s">
        <v>201</v>
      </c>
      <c r="K170" t="s">
        <v>450</v>
      </c>
    </row>
    <row r="171" spans="2:11" x14ac:dyDescent="0.25">
      <c r="B171">
        <v>170</v>
      </c>
      <c r="C171" s="25">
        <v>44085</v>
      </c>
      <c r="E171" t="s">
        <v>449</v>
      </c>
      <c r="F171" t="s">
        <v>449</v>
      </c>
      <c r="H171" t="s">
        <v>452</v>
      </c>
      <c r="I171" s="25">
        <f t="shared" si="3"/>
        <v>44092</v>
      </c>
      <c r="J171" t="s">
        <v>201</v>
      </c>
      <c r="K171" t="s">
        <v>450</v>
      </c>
    </row>
    <row r="172" spans="2:11" x14ac:dyDescent="0.25">
      <c r="B172">
        <v>171</v>
      </c>
      <c r="C172" s="25">
        <v>44085</v>
      </c>
      <c r="E172" t="s">
        <v>449</v>
      </c>
      <c r="F172" t="s">
        <v>449</v>
      </c>
      <c r="H172" t="s">
        <v>452</v>
      </c>
      <c r="I172" s="25">
        <f t="shared" si="3"/>
        <v>44092</v>
      </c>
      <c r="J172" t="s">
        <v>201</v>
      </c>
      <c r="K172" t="s">
        <v>450</v>
      </c>
    </row>
    <row r="173" spans="2:11" x14ac:dyDescent="0.25">
      <c r="B173">
        <v>172</v>
      </c>
      <c r="C173" s="25">
        <v>44085</v>
      </c>
      <c r="E173" t="s">
        <v>449</v>
      </c>
      <c r="F173" t="s">
        <v>449</v>
      </c>
      <c r="H173" t="s">
        <v>452</v>
      </c>
      <c r="I173" s="25">
        <f t="shared" si="3"/>
        <v>44092</v>
      </c>
      <c r="J173" t="s">
        <v>201</v>
      </c>
      <c r="K173" t="s">
        <v>450</v>
      </c>
    </row>
    <row r="174" spans="2:11" x14ac:dyDescent="0.25">
      <c r="B174">
        <v>173</v>
      </c>
      <c r="C174" s="25">
        <v>44085</v>
      </c>
      <c r="E174" t="s">
        <v>449</v>
      </c>
      <c r="F174" t="s">
        <v>449</v>
      </c>
      <c r="H174" t="s">
        <v>452</v>
      </c>
      <c r="I174" s="25">
        <f t="shared" si="3"/>
        <v>44092</v>
      </c>
      <c r="J174" t="s">
        <v>201</v>
      </c>
      <c r="K174" t="s">
        <v>450</v>
      </c>
    </row>
    <row r="175" spans="2:11" x14ac:dyDescent="0.25">
      <c r="B175">
        <v>174</v>
      </c>
      <c r="C175" s="25">
        <v>44085</v>
      </c>
      <c r="E175" t="s">
        <v>449</v>
      </c>
      <c r="F175" t="s">
        <v>449</v>
      </c>
      <c r="H175" t="s">
        <v>452</v>
      </c>
      <c r="I175" s="25">
        <f t="shared" si="3"/>
        <v>44092</v>
      </c>
      <c r="J175" t="s">
        <v>201</v>
      </c>
      <c r="K175" t="s">
        <v>450</v>
      </c>
    </row>
    <row r="176" spans="2:11" x14ac:dyDescent="0.25">
      <c r="B176">
        <v>175</v>
      </c>
      <c r="C176" s="25">
        <v>44085</v>
      </c>
      <c r="E176" t="s">
        <v>449</v>
      </c>
      <c r="F176" t="s">
        <v>449</v>
      </c>
      <c r="H176" t="s">
        <v>452</v>
      </c>
      <c r="I176" s="25">
        <f t="shared" si="3"/>
        <v>44092</v>
      </c>
      <c r="J176" t="s">
        <v>201</v>
      </c>
      <c r="K176" t="s">
        <v>450</v>
      </c>
    </row>
    <row r="177" spans="2:11" x14ac:dyDescent="0.25">
      <c r="B177">
        <v>176</v>
      </c>
      <c r="C177" s="25">
        <v>44085</v>
      </c>
      <c r="E177" t="s">
        <v>449</v>
      </c>
      <c r="F177" t="s">
        <v>449</v>
      </c>
      <c r="H177" t="s">
        <v>452</v>
      </c>
      <c r="I177" s="25">
        <f t="shared" si="3"/>
        <v>44092</v>
      </c>
      <c r="J177" t="s">
        <v>201</v>
      </c>
      <c r="K177" t="s">
        <v>450</v>
      </c>
    </row>
    <row r="178" spans="2:11" x14ac:dyDescent="0.25">
      <c r="B178">
        <v>177</v>
      </c>
      <c r="C178" s="25">
        <v>44088</v>
      </c>
      <c r="E178" t="s">
        <v>449</v>
      </c>
      <c r="F178" t="s">
        <v>449</v>
      </c>
      <c r="G178">
        <v>28931</v>
      </c>
      <c r="H178" t="s">
        <v>452</v>
      </c>
      <c r="I178" s="25">
        <f t="shared" si="3"/>
        <v>44095</v>
      </c>
      <c r="J178" t="s">
        <v>201</v>
      </c>
      <c r="K178" t="s">
        <v>450</v>
      </c>
    </row>
    <row r="179" spans="2:11" x14ac:dyDescent="0.25">
      <c r="B179">
        <v>178</v>
      </c>
      <c r="C179" s="25">
        <v>44088</v>
      </c>
      <c r="E179" t="s">
        <v>449</v>
      </c>
      <c r="F179" t="s">
        <v>449</v>
      </c>
      <c r="G179">
        <v>28943</v>
      </c>
      <c r="H179" t="s">
        <v>452</v>
      </c>
      <c r="I179" s="25">
        <f t="shared" si="3"/>
        <v>44095</v>
      </c>
      <c r="J179" t="s">
        <v>201</v>
      </c>
      <c r="K179" t="s">
        <v>450</v>
      </c>
    </row>
    <row r="180" spans="2:11" x14ac:dyDescent="0.25">
      <c r="B180">
        <v>179</v>
      </c>
      <c r="C180" s="25">
        <v>44088</v>
      </c>
      <c r="E180" t="s">
        <v>449</v>
      </c>
      <c r="F180" t="s">
        <v>449</v>
      </c>
      <c r="H180" t="s">
        <v>452</v>
      </c>
      <c r="I180" s="25">
        <f t="shared" si="3"/>
        <v>44095</v>
      </c>
      <c r="J180" t="s">
        <v>201</v>
      </c>
      <c r="K180" t="s">
        <v>450</v>
      </c>
    </row>
    <row r="181" spans="2:11" x14ac:dyDescent="0.25">
      <c r="B181">
        <v>180</v>
      </c>
      <c r="C181" s="25">
        <v>44088</v>
      </c>
      <c r="E181" t="s">
        <v>449</v>
      </c>
      <c r="F181" t="s">
        <v>449</v>
      </c>
      <c r="H181" t="s">
        <v>452</v>
      </c>
      <c r="I181" s="25">
        <f t="shared" si="3"/>
        <v>44095</v>
      </c>
      <c r="J181" t="s">
        <v>201</v>
      </c>
      <c r="K181" t="s">
        <v>450</v>
      </c>
    </row>
    <row r="182" spans="2:11" x14ac:dyDescent="0.25">
      <c r="B182">
        <v>181</v>
      </c>
      <c r="C182" s="25">
        <v>44088</v>
      </c>
      <c r="E182" t="s">
        <v>449</v>
      </c>
      <c r="F182" t="s">
        <v>449</v>
      </c>
      <c r="H182" t="s">
        <v>452</v>
      </c>
      <c r="I182" s="25">
        <f t="shared" si="3"/>
        <v>44095</v>
      </c>
      <c r="J182" t="s">
        <v>201</v>
      </c>
      <c r="K182" t="s">
        <v>450</v>
      </c>
    </row>
    <row r="183" spans="2:11" x14ac:dyDescent="0.25">
      <c r="B183">
        <v>182</v>
      </c>
      <c r="C183" s="25">
        <v>44088</v>
      </c>
      <c r="E183" t="s">
        <v>449</v>
      </c>
      <c r="F183" t="s">
        <v>449</v>
      </c>
      <c r="H183" t="s">
        <v>452</v>
      </c>
      <c r="I183" s="25">
        <f t="shared" si="3"/>
        <v>44095</v>
      </c>
      <c r="J183" t="s">
        <v>201</v>
      </c>
      <c r="K183" t="s">
        <v>450</v>
      </c>
    </row>
    <row r="184" spans="2:11" x14ac:dyDescent="0.25">
      <c r="B184">
        <v>183</v>
      </c>
      <c r="C184" s="25">
        <v>44088</v>
      </c>
      <c r="E184" t="s">
        <v>449</v>
      </c>
      <c r="F184" t="s">
        <v>449</v>
      </c>
      <c r="H184" t="s">
        <v>452</v>
      </c>
      <c r="I184" s="25">
        <f t="shared" si="3"/>
        <v>44095</v>
      </c>
      <c r="J184" t="s">
        <v>201</v>
      </c>
      <c r="K184" t="s">
        <v>450</v>
      </c>
    </row>
    <row r="185" spans="2:11" x14ac:dyDescent="0.25">
      <c r="B185">
        <v>184</v>
      </c>
      <c r="C185" s="25">
        <v>44088</v>
      </c>
      <c r="E185" t="s">
        <v>449</v>
      </c>
      <c r="F185" t="s">
        <v>449</v>
      </c>
      <c r="H185" t="s">
        <v>452</v>
      </c>
      <c r="I185" s="25">
        <f t="shared" si="3"/>
        <v>44095</v>
      </c>
      <c r="J185" t="s">
        <v>201</v>
      </c>
      <c r="K185" t="s">
        <v>450</v>
      </c>
    </row>
    <row r="186" spans="2:11" x14ac:dyDescent="0.25">
      <c r="B186">
        <v>185</v>
      </c>
      <c r="C186" s="25">
        <v>44090</v>
      </c>
      <c r="E186" t="s">
        <v>449</v>
      </c>
      <c r="F186" t="s">
        <v>449</v>
      </c>
      <c r="G186">
        <v>28971</v>
      </c>
      <c r="H186" t="s">
        <v>452</v>
      </c>
      <c r="I186" s="25">
        <f t="shared" si="3"/>
        <v>44097</v>
      </c>
      <c r="J186" t="s">
        <v>201</v>
      </c>
      <c r="K186" t="s">
        <v>450</v>
      </c>
    </row>
    <row r="187" spans="2:11" x14ac:dyDescent="0.25">
      <c r="B187">
        <v>186</v>
      </c>
      <c r="C187" s="25">
        <v>44090</v>
      </c>
      <c r="E187" t="s">
        <v>449</v>
      </c>
      <c r="F187" t="s">
        <v>449</v>
      </c>
      <c r="G187">
        <v>28972</v>
      </c>
      <c r="H187" t="s">
        <v>452</v>
      </c>
      <c r="I187" s="25">
        <f t="shared" si="3"/>
        <v>44097</v>
      </c>
      <c r="J187" t="s">
        <v>201</v>
      </c>
      <c r="K187" t="s">
        <v>450</v>
      </c>
    </row>
    <row r="188" spans="2:11" x14ac:dyDescent="0.25">
      <c r="B188">
        <v>187</v>
      </c>
      <c r="C188" s="25">
        <v>44090</v>
      </c>
      <c r="E188" t="s">
        <v>449</v>
      </c>
      <c r="F188" t="s">
        <v>449</v>
      </c>
      <c r="G188">
        <v>28975</v>
      </c>
      <c r="H188" t="s">
        <v>452</v>
      </c>
      <c r="I188" s="25">
        <f t="shared" si="3"/>
        <v>44097</v>
      </c>
      <c r="J188" t="s">
        <v>201</v>
      </c>
      <c r="K188" t="s">
        <v>450</v>
      </c>
    </row>
    <row r="189" spans="2:11" x14ac:dyDescent="0.25">
      <c r="B189">
        <v>188</v>
      </c>
      <c r="C189" s="25">
        <v>44090</v>
      </c>
      <c r="E189" t="s">
        <v>449</v>
      </c>
      <c r="F189" t="s">
        <v>449</v>
      </c>
      <c r="G189">
        <v>28977</v>
      </c>
      <c r="H189" t="s">
        <v>452</v>
      </c>
      <c r="I189" s="25">
        <f t="shared" si="3"/>
        <v>44097</v>
      </c>
      <c r="J189" t="s">
        <v>201</v>
      </c>
      <c r="K189" t="s">
        <v>450</v>
      </c>
    </row>
    <row r="190" spans="2:11" x14ac:dyDescent="0.25">
      <c r="B190">
        <v>189</v>
      </c>
      <c r="C190" s="25">
        <v>44090</v>
      </c>
      <c r="E190" t="s">
        <v>449</v>
      </c>
      <c r="F190" t="s">
        <v>449</v>
      </c>
      <c r="G190">
        <v>28982</v>
      </c>
      <c r="H190" t="s">
        <v>452</v>
      </c>
      <c r="I190" s="25">
        <f t="shared" si="3"/>
        <v>44097</v>
      </c>
      <c r="J190" t="s">
        <v>201</v>
      </c>
      <c r="K190" t="s">
        <v>450</v>
      </c>
    </row>
    <row r="191" spans="2:11" x14ac:dyDescent="0.25">
      <c r="B191">
        <v>190</v>
      </c>
      <c r="C191" s="25">
        <v>44090</v>
      </c>
      <c r="E191" t="s">
        <v>449</v>
      </c>
      <c r="F191" t="s">
        <v>449</v>
      </c>
      <c r="G191">
        <v>28986</v>
      </c>
      <c r="H191" t="s">
        <v>452</v>
      </c>
      <c r="I191" s="25">
        <f t="shared" si="3"/>
        <v>44097</v>
      </c>
      <c r="J191" t="s">
        <v>201</v>
      </c>
      <c r="K191" t="s">
        <v>450</v>
      </c>
    </row>
    <row r="192" spans="2:11" x14ac:dyDescent="0.25">
      <c r="B192">
        <v>191</v>
      </c>
      <c r="C192" s="25">
        <v>44090</v>
      </c>
      <c r="E192" t="s">
        <v>449</v>
      </c>
      <c r="F192" t="s">
        <v>449</v>
      </c>
      <c r="G192">
        <v>28987</v>
      </c>
      <c r="H192" t="s">
        <v>452</v>
      </c>
      <c r="I192" s="25">
        <f t="shared" si="3"/>
        <v>44097</v>
      </c>
      <c r="J192" t="s">
        <v>201</v>
      </c>
      <c r="K192" t="s">
        <v>450</v>
      </c>
    </row>
    <row r="193" spans="2:11" x14ac:dyDescent="0.25">
      <c r="B193">
        <v>192</v>
      </c>
      <c r="C193" s="25">
        <v>44090</v>
      </c>
      <c r="E193" t="s">
        <v>449</v>
      </c>
      <c r="F193" t="s">
        <v>449</v>
      </c>
      <c r="G193">
        <v>28989</v>
      </c>
      <c r="H193" t="s">
        <v>452</v>
      </c>
      <c r="I193" s="25">
        <f t="shared" si="3"/>
        <v>44097</v>
      </c>
      <c r="J193" t="s">
        <v>201</v>
      </c>
      <c r="K193" t="s">
        <v>450</v>
      </c>
    </row>
    <row r="194" spans="2:11" x14ac:dyDescent="0.25">
      <c r="B194">
        <v>193</v>
      </c>
      <c r="C194" s="25">
        <v>44090</v>
      </c>
      <c r="E194" t="s">
        <v>449</v>
      </c>
      <c r="F194" t="s">
        <v>449</v>
      </c>
      <c r="G194">
        <v>28996</v>
      </c>
      <c r="H194" t="s">
        <v>452</v>
      </c>
      <c r="I194" s="25">
        <f t="shared" si="3"/>
        <v>44097</v>
      </c>
      <c r="J194" t="s">
        <v>201</v>
      </c>
      <c r="K194" t="s">
        <v>450</v>
      </c>
    </row>
    <row r="195" spans="2:11" x14ac:dyDescent="0.25">
      <c r="B195">
        <v>194</v>
      </c>
      <c r="C195" s="25">
        <v>44090</v>
      </c>
      <c r="E195" t="s">
        <v>449</v>
      </c>
      <c r="F195" t="s">
        <v>449</v>
      </c>
      <c r="G195">
        <v>29002</v>
      </c>
      <c r="H195" t="s">
        <v>452</v>
      </c>
      <c r="I195" s="25">
        <f t="shared" si="3"/>
        <v>44097</v>
      </c>
      <c r="J195" t="s">
        <v>201</v>
      </c>
      <c r="K195" t="s">
        <v>450</v>
      </c>
    </row>
    <row r="196" spans="2:11" x14ac:dyDescent="0.25">
      <c r="B196">
        <v>195</v>
      </c>
      <c r="C196" s="25">
        <v>44090</v>
      </c>
      <c r="E196" t="s">
        <v>449</v>
      </c>
      <c r="F196" t="s">
        <v>449</v>
      </c>
      <c r="G196">
        <v>29024</v>
      </c>
      <c r="H196" t="s">
        <v>452</v>
      </c>
      <c r="I196" s="25">
        <f t="shared" ref="I196:I220" si="4">IF(C196&lt;100,"",C196+7)</f>
        <v>44097</v>
      </c>
      <c r="J196" t="s">
        <v>201</v>
      </c>
      <c r="K196" t="s">
        <v>450</v>
      </c>
    </row>
    <row r="197" spans="2:11" x14ac:dyDescent="0.25">
      <c r="B197">
        <v>196</v>
      </c>
      <c r="C197" s="25">
        <v>44090</v>
      </c>
      <c r="E197" t="s">
        <v>449</v>
      </c>
      <c r="F197" t="s">
        <v>449</v>
      </c>
      <c r="G197">
        <v>29053</v>
      </c>
      <c r="H197" t="s">
        <v>452</v>
      </c>
      <c r="I197" s="25">
        <f t="shared" si="4"/>
        <v>44097</v>
      </c>
      <c r="J197" t="s">
        <v>201</v>
      </c>
      <c r="K197" t="s">
        <v>450</v>
      </c>
    </row>
    <row r="198" spans="2:11" x14ac:dyDescent="0.25">
      <c r="B198">
        <v>197</v>
      </c>
      <c r="C198" s="25">
        <v>44090</v>
      </c>
      <c r="E198" t="s">
        <v>449</v>
      </c>
      <c r="F198" t="s">
        <v>449</v>
      </c>
      <c r="H198" t="s">
        <v>452</v>
      </c>
      <c r="I198" s="25">
        <f t="shared" si="4"/>
        <v>44097</v>
      </c>
      <c r="J198" t="s">
        <v>201</v>
      </c>
      <c r="K198" t="s">
        <v>450</v>
      </c>
    </row>
    <row r="199" spans="2:11" x14ac:dyDescent="0.25">
      <c r="B199">
        <v>198</v>
      </c>
      <c r="C199" s="25">
        <v>44090</v>
      </c>
      <c r="E199" t="s">
        <v>449</v>
      </c>
      <c r="F199" t="s">
        <v>449</v>
      </c>
      <c r="G199">
        <v>29007</v>
      </c>
      <c r="H199" t="s">
        <v>452</v>
      </c>
      <c r="I199" s="25">
        <f t="shared" si="4"/>
        <v>44097</v>
      </c>
      <c r="J199" t="s">
        <v>201</v>
      </c>
      <c r="K199" t="s">
        <v>450</v>
      </c>
    </row>
    <row r="200" spans="2:11" x14ac:dyDescent="0.25">
      <c r="B200">
        <v>199</v>
      </c>
      <c r="C200" s="25">
        <v>44090</v>
      </c>
      <c r="E200" t="s">
        <v>449</v>
      </c>
      <c r="F200" t="s">
        <v>449</v>
      </c>
      <c r="G200">
        <v>29031</v>
      </c>
      <c r="H200" t="s">
        <v>452</v>
      </c>
      <c r="I200" s="25">
        <f t="shared" si="4"/>
        <v>44097</v>
      </c>
      <c r="J200" t="s">
        <v>201</v>
      </c>
      <c r="K200" t="s">
        <v>450</v>
      </c>
    </row>
    <row r="201" spans="2:11" x14ac:dyDescent="0.25">
      <c r="B201">
        <v>200</v>
      </c>
      <c r="C201" s="25">
        <v>44090</v>
      </c>
      <c r="E201" t="s">
        <v>449</v>
      </c>
      <c r="F201" t="s">
        <v>449</v>
      </c>
      <c r="G201">
        <v>29003</v>
      </c>
      <c r="H201" t="s">
        <v>452</v>
      </c>
      <c r="I201" s="25">
        <f t="shared" si="4"/>
        <v>44097</v>
      </c>
      <c r="J201" t="s">
        <v>201</v>
      </c>
      <c r="K201" t="s">
        <v>450</v>
      </c>
    </row>
    <row r="202" spans="2:11" x14ac:dyDescent="0.25">
      <c r="B202">
        <v>201</v>
      </c>
      <c r="C202" s="25">
        <v>44090</v>
      </c>
      <c r="E202" t="s">
        <v>449</v>
      </c>
      <c r="F202" t="s">
        <v>449</v>
      </c>
      <c r="G202">
        <v>29009</v>
      </c>
      <c r="H202" t="s">
        <v>452</v>
      </c>
      <c r="I202" s="25">
        <f t="shared" si="4"/>
        <v>44097</v>
      </c>
      <c r="J202" t="s">
        <v>201</v>
      </c>
      <c r="K202" t="s">
        <v>450</v>
      </c>
    </row>
    <row r="203" spans="2:11" x14ac:dyDescent="0.25">
      <c r="B203">
        <v>202</v>
      </c>
      <c r="C203" s="25">
        <v>44090</v>
      </c>
      <c r="E203" t="s">
        <v>449</v>
      </c>
      <c r="F203" t="s">
        <v>449</v>
      </c>
      <c r="G203">
        <v>29020</v>
      </c>
      <c r="H203" t="s">
        <v>452</v>
      </c>
      <c r="I203" s="25">
        <f t="shared" si="4"/>
        <v>44097</v>
      </c>
      <c r="J203" t="s">
        <v>201</v>
      </c>
      <c r="K203" t="s">
        <v>450</v>
      </c>
    </row>
    <row r="204" spans="2:11" x14ac:dyDescent="0.25">
      <c r="B204">
        <v>203</v>
      </c>
      <c r="C204" s="25">
        <v>44090</v>
      </c>
      <c r="E204" t="s">
        <v>449</v>
      </c>
      <c r="F204" t="s">
        <v>449</v>
      </c>
      <c r="G204">
        <v>29044</v>
      </c>
      <c r="H204" t="s">
        <v>452</v>
      </c>
      <c r="I204" s="25">
        <f t="shared" si="4"/>
        <v>44097</v>
      </c>
      <c r="J204" t="s">
        <v>201</v>
      </c>
      <c r="K204" t="s">
        <v>450</v>
      </c>
    </row>
    <row r="205" spans="2:11" x14ac:dyDescent="0.25">
      <c r="B205">
        <v>204</v>
      </c>
      <c r="C205" s="25">
        <v>44092</v>
      </c>
      <c r="E205" t="s">
        <v>449</v>
      </c>
      <c r="F205" t="s">
        <v>449</v>
      </c>
      <c r="G205">
        <v>29083</v>
      </c>
      <c r="H205" t="s">
        <v>452</v>
      </c>
      <c r="I205" s="25">
        <f t="shared" si="4"/>
        <v>44099</v>
      </c>
      <c r="J205" t="s">
        <v>201</v>
      </c>
      <c r="K205" t="s">
        <v>450</v>
      </c>
    </row>
    <row r="206" spans="2:11" x14ac:dyDescent="0.25">
      <c r="B206">
        <v>205</v>
      </c>
      <c r="C206" s="25">
        <v>44092</v>
      </c>
      <c r="E206" t="s">
        <v>449</v>
      </c>
      <c r="F206" t="s">
        <v>449</v>
      </c>
      <c r="G206">
        <v>29080</v>
      </c>
      <c r="H206" t="s">
        <v>452</v>
      </c>
      <c r="I206" s="25">
        <f t="shared" si="4"/>
        <v>44099</v>
      </c>
      <c r="J206" t="s">
        <v>201</v>
      </c>
      <c r="K206" t="s">
        <v>450</v>
      </c>
    </row>
    <row r="207" spans="2:11" x14ac:dyDescent="0.25">
      <c r="B207">
        <v>206</v>
      </c>
      <c r="C207" s="25">
        <v>44095</v>
      </c>
      <c r="E207" t="s">
        <v>449</v>
      </c>
      <c r="F207" t="s">
        <v>449</v>
      </c>
      <c r="G207">
        <v>29124</v>
      </c>
      <c r="H207" t="s">
        <v>452</v>
      </c>
      <c r="I207" s="25">
        <f t="shared" si="4"/>
        <v>44102</v>
      </c>
      <c r="J207" t="s">
        <v>201</v>
      </c>
      <c r="K207" t="s">
        <v>450</v>
      </c>
    </row>
    <row r="208" spans="2:11" x14ac:dyDescent="0.25">
      <c r="B208">
        <v>207</v>
      </c>
      <c r="C208" s="25">
        <v>44097</v>
      </c>
      <c r="E208" t="s">
        <v>449</v>
      </c>
      <c r="F208" t="s">
        <v>449</v>
      </c>
      <c r="G208">
        <v>29176</v>
      </c>
      <c r="H208" t="s">
        <v>452</v>
      </c>
      <c r="I208" s="25">
        <f t="shared" si="4"/>
        <v>44104</v>
      </c>
      <c r="J208" t="s">
        <v>201</v>
      </c>
      <c r="K208" t="s">
        <v>450</v>
      </c>
    </row>
    <row r="209" spans="2:11" x14ac:dyDescent="0.25">
      <c r="B209">
        <v>208</v>
      </c>
      <c r="C209" s="25">
        <v>44097</v>
      </c>
      <c r="E209" t="s">
        <v>449</v>
      </c>
      <c r="F209" t="s">
        <v>449</v>
      </c>
      <c r="H209" t="s">
        <v>452</v>
      </c>
      <c r="I209" s="25">
        <f t="shared" si="4"/>
        <v>44104</v>
      </c>
      <c r="J209" t="s">
        <v>201</v>
      </c>
      <c r="K209" t="s">
        <v>450</v>
      </c>
    </row>
    <row r="210" spans="2:11" x14ac:dyDescent="0.25">
      <c r="B210">
        <v>209</v>
      </c>
      <c r="C210" s="25">
        <v>44102</v>
      </c>
      <c r="E210" t="s">
        <v>449</v>
      </c>
      <c r="F210" t="s">
        <v>449</v>
      </c>
      <c r="G210">
        <v>29218</v>
      </c>
      <c r="H210" t="s">
        <v>452</v>
      </c>
      <c r="I210" s="25">
        <f t="shared" si="4"/>
        <v>44109</v>
      </c>
      <c r="J210" t="s">
        <v>201</v>
      </c>
      <c r="K210" t="s">
        <v>450</v>
      </c>
    </row>
    <row r="211" spans="2:11" x14ac:dyDescent="0.25">
      <c r="B211">
        <v>210</v>
      </c>
      <c r="C211" s="25">
        <v>44102</v>
      </c>
      <c r="E211" t="s">
        <v>449</v>
      </c>
      <c r="F211" t="s">
        <v>449</v>
      </c>
      <c r="G211">
        <v>29219</v>
      </c>
      <c r="H211" t="s">
        <v>452</v>
      </c>
      <c r="I211" s="25">
        <f t="shared" si="4"/>
        <v>44109</v>
      </c>
      <c r="J211" t="s">
        <v>201</v>
      </c>
      <c r="K211" t="s">
        <v>450</v>
      </c>
    </row>
    <row r="212" spans="2:11" x14ac:dyDescent="0.25">
      <c r="B212">
        <v>211</v>
      </c>
      <c r="C212" s="25">
        <v>44104</v>
      </c>
      <c r="E212" t="s">
        <v>449</v>
      </c>
      <c r="F212" t="s">
        <v>449</v>
      </c>
      <c r="G212">
        <v>29229</v>
      </c>
      <c r="H212" t="s">
        <v>452</v>
      </c>
      <c r="I212" s="25">
        <f t="shared" si="4"/>
        <v>44111</v>
      </c>
      <c r="J212" t="s">
        <v>201</v>
      </c>
      <c r="K212" t="s">
        <v>450</v>
      </c>
    </row>
    <row r="213" spans="2:11" x14ac:dyDescent="0.25">
      <c r="I213" s="25" t="str">
        <f t="shared" si="4"/>
        <v/>
      </c>
    </row>
    <row r="214" spans="2:11" x14ac:dyDescent="0.25">
      <c r="I214" s="25" t="str">
        <f t="shared" si="4"/>
        <v/>
      </c>
    </row>
    <row r="215" spans="2:11" x14ac:dyDescent="0.25">
      <c r="I215" s="25" t="str">
        <f t="shared" si="4"/>
        <v/>
      </c>
    </row>
    <row r="216" spans="2:11" x14ac:dyDescent="0.25">
      <c r="I216" s="25" t="str">
        <f t="shared" si="4"/>
        <v/>
      </c>
    </row>
    <row r="217" spans="2:11" x14ac:dyDescent="0.25">
      <c r="I217" s="25" t="str">
        <f t="shared" si="4"/>
        <v/>
      </c>
    </row>
    <row r="218" spans="2:11" x14ac:dyDescent="0.25">
      <c r="I218" s="25" t="str">
        <f t="shared" si="4"/>
        <v/>
      </c>
    </row>
    <row r="219" spans="2:11" x14ac:dyDescent="0.25">
      <c r="I219" s="25" t="str">
        <f t="shared" si="4"/>
        <v/>
      </c>
    </row>
    <row r="220" spans="2:11" x14ac:dyDescent="0.25">
      <c r="I220" s="25" t="str">
        <f t="shared" si="4"/>
        <v/>
      </c>
    </row>
  </sheetData>
  <pageMargins left="0.7" right="0.7" top="0.75" bottom="0.75" header="0.3" footer="0.3"/>
  <pageSetup scale="4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4"/>
  <sheetViews>
    <sheetView topLeftCell="G1" workbookViewId="0">
      <selection activeCell="AC22" sqref="AC22"/>
    </sheetView>
  </sheetViews>
  <sheetFormatPr defaultRowHeight="15" x14ac:dyDescent="0.25"/>
  <cols>
    <col min="1" max="1" width="10.7109375" bestFit="1" customWidth="1"/>
    <col min="10" max="11" width="12.7109375" bestFit="1" customWidth="1"/>
    <col min="12" max="12" width="12.7109375" customWidth="1"/>
    <col min="14" max="14" width="29.42578125" bestFit="1" customWidth="1"/>
    <col min="15" max="15" width="14.140625" bestFit="1" customWidth="1"/>
    <col min="16" max="16" width="25.85546875" bestFit="1" customWidth="1"/>
    <col min="17" max="17" width="10.42578125" bestFit="1" customWidth="1"/>
    <col min="18" max="19" width="16.7109375" bestFit="1" customWidth="1"/>
    <col min="20" max="21" width="17" bestFit="1" customWidth="1"/>
  </cols>
  <sheetData>
    <row r="1" spans="1:32" ht="15.75" thickBot="1" x14ac:dyDescent="0.3">
      <c r="A1" t="s">
        <v>45</v>
      </c>
      <c r="B1" t="s">
        <v>46</v>
      </c>
      <c r="C1" t="s">
        <v>47</v>
      </c>
      <c r="D1" t="s">
        <v>48</v>
      </c>
      <c r="F1" t="s">
        <v>49</v>
      </c>
      <c r="H1" t="s">
        <v>50</v>
      </c>
      <c r="I1" t="s">
        <v>284</v>
      </c>
      <c r="J1" t="s">
        <v>285</v>
      </c>
      <c r="K1" t="s">
        <v>286</v>
      </c>
      <c r="M1" t="s">
        <v>51</v>
      </c>
      <c r="N1" t="s">
        <v>310</v>
      </c>
      <c r="O1" t="s">
        <v>311</v>
      </c>
      <c r="P1" t="s">
        <v>313</v>
      </c>
      <c r="Q1" t="s">
        <v>312</v>
      </c>
      <c r="R1" t="s">
        <v>280</v>
      </c>
      <c r="S1" t="s">
        <v>281</v>
      </c>
      <c r="T1" t="s">
        <v>283</v>
      </c>
      <c r="U1" t="s">
        <v>282</v>
      </c>
      <c r="AE1" t="s">
        <v>317</v>
      </c>
      <c r="AF1" t="s">
        <v>318</v>
      </c>
    </row>
    <row r="2" spans="1:32" x14ac:dyDescent="0.25">
      <c r="A2" s="3">
        <v>43876</v>
      </c>
      <c r="B2" s="4" t="s">
        <v>0</v>
      </c>
      <c r="C2" s="4" t="s">
        <v>1</v>
      </c>
      <c r="D2" s="4" t="s">
        <v>2</v>
      </c>
      <c r="E2" s="12"/>
      <c r="F2" s="5">
        <v>3330</v>
      </c>
      <c r="G2" s="15"/>
      <c r="I2" t="s">
        <v>287</v>
      </c>
      <c r="J2">
        <v>0</v>
      </c>
      <c r="K2">
        <v>0</v>
      </c>
      <c r="M2">
        <v>9</v>
      </c>
      <c r="N2" s="23">
        <f>AVERAGE(F13:F19)</f>
        <v>2615.7142857142858</v>
      </c>
      <c r="O2" s="23">
        <v>34166.666666666664</v>
      </c>
      <c r="P2" s="24">
        <f>AVERAGE(D13:D19)</f>
        <v>8.1857142857142851</v>
      </c>
      <c r="Q2" s="24">
        <v>6.0666666666666673</v>
      </c>
      <c r="R2">
        <v>0</v>
      </c>
      <c r="S2">
        <v>0</v>
      </c>
      <c r="T2">
        <v>0</v>
      </c>
      <c r="U2">
        <v>0</v>
      </c>
      <c r="AD2" t="s">
        <v>289</v>
      </c>
      <c r="AE2">
        <v>34</v>
      </c>
      <c r="AF2">
        <v>24</v>
      </c>
    </row>
    <row r="3" spans="1:32" x14ac:dyDescent="0.25">
      <c r="A3" s="6">
        <v>43877</v>
      </c>
      <c r="B3" s="2" t="s">
        <v>3</v>
      </c>
      <c r="C3" s="2" t="s">
        <v>4</v>
      </c>
      <c r="D3" s="2" t="s">
        <v>5</v>
      </c>
      <c r="E3" s="13"/>
      <c r="F3" s="7">
        <v>3350</v>
      </c>
      <c r="G3" s="16"/>
      <c r="I3" t="s">
        <v>288</v>
      </c>
      <c r="J3">
        <v>1</v>
      </c>
      <c r="K3">
        <v>0</v>
      </c>
      <c r="M3">
        <v>10</v>
      </c>
      <c r="N3" s="23">
        <f>AVERAGE(F20:F26)</f>
        <v>2417.1428571428573</v>
      </c>
      <c r="O3" s="23">
        <v>9321.4285714285706</v>
      </c>
      <c r="P3" s="24">
        <f>AVERAGE(D20:D26)</f>
        <v>9.0142857142857142</v>
      </c>
      <c r="Q3" s="24">
        <v>7.2571428571428571</v>
      </c>
      <c r="R3">
        <v>0</v>
      </c>
      <c r="S3">
        <v>0</v>
      </c>
      <c r="T3">
        <v>0</v>
      </c>
      <c r="U3">
        <v>0</v>
      </c>
      <c r="AD3" t="s">
        <v>290</v>
      </c>
      <c r="AE3">
        <v>52</v>
      </c>
      <c r="AF3">
        <v>50</v>
      </c>
    </row>
    <row r="4" spans="1:32" x14ac:dyDescent="0.25">
      <c r="A4" s="8">
        <v>43878</v>
      </c>
      <c r="B4" s="1" t="s">
        <v>6</v>
      </c>
      <c r="C4" s="1" t="s">
        <v>0</v>
      </c>
      <c r="D4" s="1" t="s">
        <v>7</v>
      </c>
      <c r="E4" s="14"/>
      <c r="F4" s="9">
        <v>3610</v>
      </c>
      <c r="G4" s="15"/>
      <c r="I4" t="s">
        <v>289</v>
      </c>
      <c r="J4">
        <v>47</v>
      </c>
      <c r="K4">
        <v>14</v>
      </c>
      <c r="M4">
        <v>11</v>
      </c>
      <c r="N4" s="23">
        <f>AVERAGE(F27:F33)</f>
        <v>2342.8571428571427</v>
      </c>
      <c r="O4" s="23">
        <v>6677.1428571428569</v>
      </c>
      <c r="P4" s="24">
        <f>AVERAGE(D27:D33)</f>
        <v>9.1857142857142851</v>
      </c>
      <c r="Q4" s="24">
        <v>8.4714285714285715</v>
      </c>
      <c r="R4">
        <v>0</v>
      </c>
      <c r="S4">
        <v>0</v>
      </c>
      <c r="T4">
        <v>0</v>
      </c>
      <c r="U4">
        <v>0</v>
      </c>
      <c r="AD4" t="s">
        <v>291</v>
      </c>
      <c r="AE4">
        <v>25</v>
      </c>
      <c r="AF4">
        <v>33</v>
      </c>
    </row>
    <row r="5" spans="1:32" x14ac:dyDescent="0.25">
      <c r="A5" s="6">
        <v>43879</v>
      </c>
      <c r="B5" s="2" t="s">
        <v>8</v>
      </c>
      <c r="C5" s="2" t="s">
        <v>9</v>
      </c>
      <c r="D5" s="2" t="s">
        <v>4</v>
      </c>
      <c r="E5" s="13"/>
      <c r="F5" s="7">
        <v>3690</v>
      </c>
      <c r="G5" s="16"/>
      <c r="I5" t="s">
        <v>290</v>
      </c>
      <c r="J5">
        <v>61</v>
      </c>
      <c r="K5">
        <v>33</v>
      </c>
      <c r="M5">
        <v>12</v>
      </c>
      <c r="N5" s="23">
        <f>AVERAGE(F34:F40)</f>
        <v>2252.8571428571427</v>
      </c>
      <c r="O5" s="23">
        <v>7244.2857142857147</v>
      </c>
      <c r="P5" s="24">
        <f>AVERAGE(D34:D40)</f>
        <v>10.414285714285715</v>
      </c>
      <c r="Q5" s="24">
        <v>9.5571428571428587</v>
      </c>
      <c r="R5">
        <v>0</v>
      </c>
      <c r="S5">
        <v>1</v>
      </c>
      <c r="T5">
        <v>0</v>
      </c>
      <c r="U5">
        <v>1</v>
      </c>
      <c r="AE5">
        <f>SUM(AE2:AE4)</f>
        <v>111</v>
      </c>
      <c r="AF5">
        <f>SUM(AF2:AF4)</f>
        <v>107</v>
      </c>
    </row>
    <row r="6" spans="1:32" x14ac:dyDescent="0.25">
      <c r="A6" s="8">
        <v>43880</v>
      </c>
      <c r="B6" s="1" t="s">
        <v>10</v>
      </c>
      <c r="C6" s="1" t="s">
        <v>11</v>
      </c>
      <c r="D6" s="1">
        <v>6.8</v>
      </c>
      <c r="E6" s="14"/>
      <c r="F6" s="9">
        <v>3440</v>
      </c>
      <c r="G6" s="15"/>
      <c r="H6">
        <v>8</v>
      </c>
      <c r="I6" t="s">
        <v>291</v>
      </c>
      <c r="J6">
        <v>46</v>
      </c>
      <c r="K6">
        <v>20</v>
      </c>
      <c r="M6">
        <v>13</v>
      </c>
      <c r="N6" s="23">
        <f>AVERAGE(F41:F47)</f>
        <v>2714.2857142857142</v>
      </c>
      <c r="O6" s="23">
        <v>5671.4285714285716</v>
      </c>
      <c r="P6" s="24">
        <f>AVERAGE(E41:E47)</f>
        <v>10.314285714285715</v>
      </c>
      <c r="Q6" s="24">
        <v>10.02857142857143</v>
      </c>
      <c r="R6">
        <v>0</v>
      </c>
      <c r="S6">
        <v>0</v>
      </c>
      <c r="T6">
        <v>0</v>
      </c>
      <c r="U6">
        <v>1</v>
      </c>
    </row>
    <row r="7" spans="1:32" x14ac:dyDescent="0.25">
      <c r="A7" s="6">
        <v>43881</v>
      </c>
      <c r="B7" s="2" t="s">
        <v>13</v>
      </c>
      <c r="C7" s="2" t="s">
        <v>14</v>
      </c>
      <c r="D7" s="2">
        <v>6.5</v>
      </c>
      <c r="E7" s="13"/>
      <c r="F7" s="7">
        <v>3270</v>
      </c>
      <c r="G7" s="16"/>
      <c r="I7" t="s">
        <v>292</v>
      </c>
      <c r="J7">
        <v>19</v>
      </c>
      <c r="M7">
        <v>14</v>
      </c>
      <c r="N7" s="23">
        <f>AVERAGE(F48:F54)</f>
        <v>3772.8571428571427</v>
      </c>
      <c r="O7" s="23">
        <v>18998.571428571428</v>
      </c>
      <c r="P7" s="24">
        <f>AVERAGE(E48:E54)</f>
        <v>9.8571428571428577</v>
      </c>
      <c r="Q7" s="24">
        <v>10.785714285714286</v>
      </c>
      <c r="R7">
        <v>3</v>
      </c>
      <c r="S7">
        <v>1</v>
      </c>
      <c r="T7">
        <v>3</v>
      </c>
      <c r="U7">
        <v>2</v>
      </c>
    </row>
    <row r="8" spans="1:32" x14ac:dyDescent="0.25">
      <c r="A8" s="8">
        <v>43882</v>
      </c>
      <c r="B8" s="1" t="s">
        <v>10</v>
      </c>
      <c r="C8" s="1" t="s">
        <v>15</v>
      </c>
      <c r="D8" s="1">
        <v>6.6</v>
      </c>
      <c r="E8" s="14"/>
      <c r="F8" s="9">
        <v>3140</v>
      </c>
      <c r="G8" s="15"/>
      <c r="M8">
        <v>15</v>
      </c>
      <c r="N8" s="23">
        <f>AVERAGE(F55:F61)</f>
        <v>2615.7142857142858</v>
      </c>
      <c r="O8" s="23">
        <v>31185.714285714286</v>
      </c>
      <c r="P8" s="24">
        <f>AVERAGE(E55:E61)</f>
        <v>13.914285714285715</v>
      </c>
      <c r="Q8" s="24">
        <v>9.5571428571428587</v>
      </c>
      <c r="R8">
        <v>9</v>
      </c>
      <c r="S8">
        <v>2</v>
      </c>
      <c r="T8">
        <v>12</v>
      </c>
      <c r="U8">
        <v>4</v>
      </c>
    </row>
    <row r="9" spans="1:32" x14ac:dyDescent="0.25">
      <c r="A9" s="6">
        <v>43883</v>
      </c>
      <c r="B9" s="2" t="s">
        <v>16</v>
      </c>
      <c r="C9" s="2" t="s">
        <v>17</v>
      </c>
      <c r="D9" s="2">
        <v>6.9</v>
      </c>
      <c r="E9" s="13"/>
      <c r="F9" s="7">
        <v>3010</v>
      </c>
      <c r="G9" s="16"/>
      <c r="M9">
        <v>16</v>
      </c>
      <c r="N9" s="23">
        <f>AVERAGE(F62:F68)</f>
        <v>2088.5714285714284</v>
      </c>
      <c r="O9" s="23">
        <v>10772.857142857143</v>
      </c>
      <c r="P9" s="23">
        <f>AVERAGE(E62:E68)</f>
        <v>14.957142857142856</v>
      </c>
      <c r="Q9" s="24">
        <v>11.614285714285716</v>
      </c>
      <c r="R9">
        <v>1</v>
      </c>
      <c r="S9">
        <v>26</v>
      </c>
      <c r="T9">
        <v>13</v>
      </c>
      <c r="U9">
        <v>30</v>
      </c>
    </row>
    <row r="10" spans="1:32" x14ac:dyDescent="0.25">
      <c r="A10" s="8">
        <v>43884</v>
      </c>
      <c r="B10" s="1" t="s">
        <v>18</v>
      </c>
      <c r="C10" s="1" t="s">
        <v>12</v>
      </c>
      <c r="D10" s="1">
        <v>7.3</v>
      </c>
      <c r="E10" s="14"/>
      <c r="F10" s="9">
        <v>2920</v>
      </c>
      <c r="G10" s="15"/>
      <c r="M10">
        <v>17</v>
      </c>
      <c r="N10" s="23">
        <f>AVERAGE(F69:F75)</f>
        <v>2378.5714285714284</v>
      </c>
      <c r="O10" s="23">
        <v>7151.4285714285716</v>
      </c>
      <c r="P10" s="24">
        <f>AVERAGE(E69:E75)</f>
        <v>16.271428571428569</v>
      </c>
      <c r="Q10" s="24">
        <v>13.885714285714286</v>
      </c>
      <c r="R10">
        <v>1</v>
      </c>
      <c r="S10">
        <v>16</v>
      </c>
      <c r="T10">
        <v>14</v>
      </c>
      <c r="U10">
        <v>46</v>
      </c>
    </row>
    <row r="11" spans="1:32" x14ac:dyDescent="0.25">
      <c r="A11" s="6">
        <v>43885</v>
      </c>
      <c r="B11" s="2" t="s">
        <v>3</v>
      </c>
      <c r="C11" s="2" t="s">
        <v>4</v>
      </c>
      <c r="D11" s="2">
        <v>7.7</v>
      </c>
      <c r="E11" s="13"/>
      <c r="F11" s="7">
        <v>2840</v>
      </c>
      <c r="G11" s="16"/>
      <c r="M11">
        <v>18</v>
      </c>
      <c r="N11" s="23">
        <f>AVERAGE(F76:F82)</f>
        <v>2668.5714285714284</v>
      </c>
      <c r="O11" s="23">
        <v>5821.4285714285716</v>
      </c>
      <c r="P11" s="24">
        <f>AVERAGE(E76:E82)</f>
        <v>16.271428571428569</v>
      </c>
      <c r="Q11" s="24">
        <v>13.9</v>
      </c>
      <c r="R11">
        <v>3</v>
      </c>
      <c r="S11">
        <v>9</v>
      </c>
      <c r="T11">
        <v>17</v>
      </c>
      <c r="U11">
        <v>55</v>
      </c>
    </row>
    <row r="12" spans="1:32" x14ac:dyDescent="0.25">
      <c r="A12" s="8">
        <v>43886</v>
      </c>
      <c r="B12" s="1" t="s">
        <v>19</v>
      </c>
      <c r="C12" s="1" t="s">
        <v>20</v>
      </c>
      <c r="D12" s="1">
        <v>7.6</v>
      </c>
      <c r="E12" s="14"/>
      <c r="F12" s="9">
        <v>2800</v>
      </c>
      <c r="G12" s="15"/>
      <c r="M12">
        <v>19</v>
      </c>
      <c r="N12" s="23">
        <f>AVERAGE(F83:F89)</f>
        <v>3507.1428571428573</v>
      </c>
      <c r="O12" s="23">
        <v>5000</v>
      </c>
      <c r="P12" s="24">
        <f>AVERAGE(E83:E89)</f>
        <v>16.442857142857147</v>
      </c>
      <c r="Q12" s="24">
        <v>16.357142857142858</v>
      </c>
      <c r="R12">
        <v>4</v>
      </c>
      <c r="S12">
        <v>6</v>
      </c>
      <c r="T12">
        <v>21</v>
      </c>
      <c r="U12">
        <v>61</v>
      </c>
    </row>
    <row r="13" spans="1:32" x14ac:dyDescent="0.25">
      <c r="A13" s="6">
        <v>43887</v>
      </c>
      <c r="B13" s="2" t="s">
        <v>21</v>
      </c>
      <c r="C13" s="2" t="s">
        <v>4</v>
      </c>
      <c r="D13" s="2">
        <v>7.8</v>
      </c>
      <c r="E13" s="13"/>
      <c r="F13" s="11">
        <v>2720</v>
      </c>
      <c r="G13" s="17"/>
      <c r="H13">
        <v>9</v>
      </c>
      <c r="M13">
        <v>20</v>
      </c>
      <c r="N13" s="23">
        <f>AVERAGE(F90:F96)</f>
        <v>4102.8571428571431</v>
      </c>
      <c r="O13" s="23">
        <v>5051.4285714285716</v>
      </c>
      <c r="P13" s="24">
        <f>AVERAGE(E90:E96)</f>
        <v>14.242857142857144</v>
      </c>
      <c r="Q13" s="24">
        <v>14.257142857142858</v>
      </c>
      <c r="R13">
        <v>13</v>
      </c>
      <c r="S13">
        <v>24</v>
      </c>
      <c r="T13">
        <v>34</v>
      </c>
      <c r="U13">
        <v>85</v>
      </c>
    </row>
    <row r="14" spans="1:32" x14ac:dyDescent="0.25">
      <c r="A14" s="8">
        <v>43888</v>
      </c>
      <c r="B14" s="1" t="s">
        <v>22</v>
      </c>
      <c r="C14" s="1" t="s">
        <v>0</v>
      </c>
      <c r="D14" s="1">
        <v>7.9</v>
      </c>
      <c r="E14" s="14"/>
      <c r="F14" s="9">
        <v>2680</v>
      </c>
      <c r="G14" s="15"/>
      <c r="M14">
        <v>21</v>
      </c>
      <c r="N14" s="23">
        <f>AVERAGE(F97:F103)</f>
        <v>3634.2857142857142</v>
      </c>
      <c r="O14" s="23">
        <v>4204.2857142857147</v>
      </c>
      <c r="P14" s="24">
        <f>AVERAGE(E97:E103)</f>
        <v>15.957142857142859</v>
      </c>
      <c r="Q14" s="24">
        <v>15.185714285714285</v>
      </c>
      <c r="R14">
        <v>13</v>
      </c>
      <c r="S14">
        <v>20</v>
      </c>
      <c r="T14">
        <v>47</v>
      </c>
      <c r="U14">
        <v>105</v>
      </c>
    </row>
    <row r="15" spans="1:32" x14ac:dyDescent="0.25">
      <c r="A15" s="6">
        <v>43889</v>
      </c>
      <c r="B15" s="2" t="s">
        <v>23</v>
      </c>
      <c r="C15" s="2" t="s">
        <v>16</v>
      </c>
      <c r="D15" s="2">
        <v>8.1999999999999993</v>
      </c>
      <c r="E15" s="13"/>
      <c r="F15" s="7">
        <v>2640</v>
      </c>
      <c r="G15" s="16"/>
      <c r="M15">
        <v>22</v>
      </c>
      <c r="N15" s="23">
        <f>AVERAGE(F104:F110)</f>
        <v>3871.4285714285716</v>
      </c>
      <c r="O15" s="23">
        <v>4081.4285714285716</v>
      </c>
      <c r="P15" s="24">
        <f>AVERAGE(E104:E110)</f>
        <v>18.557142857142857</v>
      </c>
      <c r="Q15" s="24">
        <v>18.37142857142857</v>
      </c>
      <c r="R15">
        <v>2</v>
      </c>
      <c r="S15">
        <v>6</v>
      </c>
      <c r="T15">
        <v>49</v>
      </c>
      <c r="U15">
        <v>111</v>
      </c>
    </row>
    <row r="16" spans="1:32" x14ac:dyDescent="0.25">
      <c r="A16" s="8">
        <v>43890</v>
      </c>
      <c r="B16" s="1" t="s">
        <v>25</v>
      </c>
      <c r="C16" s="1" t="s">
        <v>26</v>
      </c>
      <c r="D16" s="1">
        <v>8.6</v>
      </c>
      <c r="E16" s="14"/>
      <c r="F16" s="9">
        <v>2610</v>
      </c>
      <c r="G16" s="15"/>
      <c r="M16">
        <v>23</v>
      </c>
      <c r="N16" s="23">
        <f>AVERAGE(F111:F117)</f>
        <v>3604.2857142857142</v>
      </c>
      <c r="O16" s="23">
        <v>3994</v>
      </c>
      <c r="P16" s="24">
        <f>AVERAGE(E111:E117)</f>
        <v>17.514285714285716</v>
      </c>
      <c r="Q16" s="24">
        <v>17.833333333333332</v>
      </c>
      <c r="R16">
        <v>3</v>
      </c>
      <c r="S16">
        <v>10</v>
      </c>
      <c r="T16">
        <v>52</v>
      </c>
      <c r="U16">
        <v>121</v>
      </c>
    </row>
    <row r="17" spans="1:21" x14ac:dyDescent="0.25">
      <c r="A17" s="6">
        <v>43891</v>
      </c>
      <c r="B17" s="2" t="s">
        <v>28</v>
      </c>
      <c r="C17" s="2" t="s">
        <v>29</v>
      </c>
      <c r="D17" s="2">
        <v>8.5</v>
      </c>
      <c r="E17" s="13"/>
      <c r="F17" s="7">
        <v>2590</v>
      </c>
      <c r="G17" s="16"/>
      <c r="M17">
        <v>24</v>
      </c>
      <c r="N17" s="23">
        <f>AVERAGE(F118:F124)</f>
        <v>3558.3333333333335</v>
      </c>
      <c r="O17" s="23">
        <v>3688.5714285714284</v>
      </c>
      <c r="P17" s="24">
        <f>AVERAGE(E118:E124)</f>
        <v>17.214285714285715</v>
      </c>
      <c r="Q17" s="24">
        <v>19.728571428571399</v>
      </c>
      <c r="R17">
        <v>9</v>
      </c>
      <c r="S17">
        <v>12</v>
      </c>
      <c r="T17">
        <v>61</v>
      </c>
      <c r="U17">
        <v>133</v>
      </c>
    </row>
    <row r="18" spans="1:21" x14ac:dyDescent="0.25">
      <c r="A18" s="8">
        <v>43892</v>
      </c>
      <c r="B18" s="1" t="s">
        <v>30</v>
      </c>
      <c r="C18" s="1" t="s">
        <v>31</v>
      </c>
      <c r="D18" s="1">
        <v>8.1</v>
      </c>
      <c r="E18" s="14"/>
      <c r="F18" s="9">
        <v>2560</v>
      </c>
      <c r="G18" s="15"/>
      <c r="M18">
        <v>25</v>
      </c>
      <c r="N18" s="23">
        <f>AVERAGE(F125:F131)</f>
        <v>3478.5714285714284</v>
      </c>
      <c r="O18" s="23">
        <v>3381.4285714285716</v>
      </c>
      <c r="P18" s="24">
        <f>AVERAGE(E125:E131)</f>
        <v>19.24285714285714</v>
      </c>
      <c r="Q18" s="24">
        <v>19.25714285714286</v>
      </c>
      <c r="R18">
        <v>6</v>
      </c>
      <c r="S18">
        <v>12</v>
      </c>
      <c r="T18">
        <v>67</v>
      </c>
      <c r="U18">
        <v>145</v>
      </c>
    </row>
    <row r="19" spans="1:21" x14ac:dyDescent="0.25">
      <c r="A19" s="6">
        <v>43893</v>
      </c>
      <c r="B19" s="2" t="s">
        <v>23</v>
      </c>
      <c r="C19" s="2" t="s">
        <v>16</v>
      </c>
      <c r="D19" s="2">
        <v>8.1999999999999993</v>
      </c>
      <c r="E19" s="13"/>
      <c r="F19" s="7">
        <v>2510</v>
      </c>
      <c r="G19" s="16"/>
      <c r="M19">
        <v>26</v>
      </c>
      <c r="N19" s="23">
        <f>AVERAGE(F132:F138)</f>
        <v>2757.1428571428573</v>
      </c>
      <c r="O19" s="23">
        <v>2945</v>
      </c>
      <c r="P19" s="24">
        <f>AVERAGE(E132:E138)</f>
        <v>21.085714285714289</v>
      </c>
      <c r="Q19" s="24">
        <v>18.349999999999998</v>
      </c>
      <c r="R19">
        <v>0</v>
      </c>
      <c r="S19">
        <v>13</v>
      </c>
      <c r="T19">
        <v>67</v>
      </c>
      <c r="U19">
        <v>158</v>
      </c>
    </row>
    <row r="20" spans="1:21" x14ac:dyDescent="0.25">
      <c r="A20" s="8">
        <v>43894</v>
      </c>
      <c r="B20" s="1" t="s">
        <v>32</v>
      </c>
      <c r="C20" s="1" t="s">
        <v>33</v>
      </c>
      <c r="D20" s="1">
        <v>8.1999999999999993</v>
      </c>
      <c r="E20" s="14"/>
      <c r="F20" s="9">
        <v>2460</v>
      </c>
      <c r="G20" s="15"/>
      <c r="H20">
        <v>10</v>
      </c>
      <c r="M20">
        <v>27</v>
      </c>
      <c r="N20" s="23">
        <f>AVERAGE(F139:F145)</f>
        <v>2224.2857142857142</v>
      </c>
      <c r="O20" s="23">
        <v>2444</v>
      </c>
      <c r="P20" s="24">
        <f>AVERAGE(E139:E145)</f>
        <v>20.557142857142857</v>
      </c>
      <c r="Q20" s="24">
        <v>21</v>
      </c>
      <c r="R20">
        <v>0</v>
      </c>
      <c r="S20">
        <v>4</v>
      </c>
      <c r="T20">
        <v>67</v>
      </c>
      <c r="U20">
        <v>162</v>
      </c>
    </row>
    <row r="21" spans="1:21" x14ac:dyDescent="0.25">
      <c r="A21" s="6">
        <v>43895</v>
      </c>
      <c r="B21" s="2" t="s">
        <v>34</v>
      </c>
      <c r="C21" s="2" t="s">
        <v>29</v>
      </c>
      <c r="D21" s="2">
        <v>8.8000000000000007</v>
      </c>
      <c r="E21" s="13"/>
      <c r="F21" s="7">
        <v>2430</v>
      </c>
      <c r="G21" s="16"/>
      <c r="M21">
        <v>28</v>
      </c>
      <c r="N21" s="23">
        <f>AVERAGE(F146:F152)</f>
        <v>2141.4285714285716</v>
      </c>
      <c r="O21" s="23"/>
      <c r="P21" s="24">
        <f>AVERAGE(E146:E152)</f>
        <v>21.75714285714286</v>
      </c>
      <c r="R21">
        <v>1</v>
      </c>
      <c r="S21">
        <v>0</v>
      </c>
      <c r="T21">
        <v>68</v>
      </c>
      <c r="U21">
        <v>162</v>
      </c>
    </row>
    <row r="22" spans="1:21" x14ac:dyDescent="0.25">
      <c r="A22" s="8">
        <v>43896</v>
      </c>
      <c r="B22" s="1" t="s">
        <v>36</v>
      </c>
      <c r="C22" s="1" t="s">
        <v>27</v>
      </c>
      <c r="D22" s="1">
        <v>9</v>
      </c>
      <c r="E22" s="14"/>
      <c r="F22" s="9">
        <v>2400</v>
      </c>
      <c r="G22" s="15"/>
      <c r="M22">
        <v>29</v>
      </c>
      <c r="N22" s="23">
        <f>AVERAGE(F153:F159)</f>
        <v>2060</v>
      </c>
      <c r="O22" s="23"/>
      <c r="P22" s="24">
        <f>AVERAGE(E153:E159)</f>
        <v>22.549999999999997</v>
      </c>
      <c r="R22">
        <v>6</v>
      </c>
      <c r="S22">
        <v>0</v>
      </c>
      <c r="T22">
        <v>74</v>
      </c>
      <c r="U22">
        <v>162</v>
      </c>
    </row>
    <row r="23" spans="1:21" x14ac:dyDescent="0.25">
      <c r="A23" s="6">
        <v>43897</v>
      </c>
      <c r="B23" s="2" t="s">
        <v>37</v>
      </c>
      <c r="C23" s="2" t="s">
        <v>35</v>
      </c>
      <c r="D23" s="2">
        <v>9.1999999999999993</v>
      </c>
      <c r="E23" s="13"/>
      <c r="F23" s="7">
        <v>2400</v>
      </c>
      <c r="G23" s="16"/>
    </row>
    <row r="24" spans="1:21" x14ac:dyDescent="0.25">
      <c r="A24" s="8">
        <v>43898</v>
      </c>
      <c r="B24" s="1" t="s">
        <v>39</v>
      </c>
      <c r="C24" s="1" t="s">
        <v>40</v>
      </c>
      <c r="D24" s="1">
        <v>9.3000000000000007</v>
      </c>
      <c r="E24" s="14"/>
      <c r="F24" s="9">
        <v>2420</v>
      </c>
      <c r="G24" s="15"/>
    </row>
    <row r="25" spans="1:21" x14ac:dyDescent="0.25">
      <c r="A25" s="6">
        <v>43899</v>
      </c>
      <c r="B25" s="2" t="s">
        <v>41</v>
      </c>
      <c r="C25" s="2" t="s">
        <v>42</v>
      </c>
      <c r="D25" s="2">
        <v>9.4</v>
      </c>
      <c r="E25" s="13"/>
      <c r="F25" s="7">
        <v>2420</v>
      </c>
      <c r="G25" s="16"/>
    </row>
    <row r="26" spans="1:21" ht="15.75" thickBot="1" x14ac:dyDescent="0.3">
      <c r="A26" s="8">
        <v>43900</v>
      </c>
      <c r="B26" s="1" t="s">
        <v>43</v>
      </c>
      <c r="C26" s="1" t="s">
        <v>44</v>
      </c>
      <c r="D26" s="1">
        <v>9.1999999999999993</v>
      </c>
      <c r="E26" s="14"/>
      <c r="F26" s="9">
        <v>2390</v>
      </c>
      <c r="G26" s="15"/>
    </row>
    <row r="27" spans="1:21" ht="15.75" thickBot="1" x14ac:dyDescent="0.3">
      <c r="A27" s="3">
        <v>43901</v>
      </c>
      <c r="B27" s="4" t="s">
        <v>52</v>
      </c>
      <c r="C27" s="4" t="s">
        <v>22</v>
      </c>
      <c r="D27" s="4">
        <v>9.4</v>
      </c>
      <c r="E27" s="12"/>
      <c r="F27" s="5">
        <v>2340</v>
      </c>
      <c r="G27" s="10"/>
      <c r="H27" s="18">
        <v>11</v>
      </c>
    </row>
    <row r="28" spans="1:21" x14ac:dyDescent="0.25">
      <c r="A28" s="6">
        <v>43902</v>
      </c>
      <c r="B28" s="2" t="s">
        <v>53</v>
      </c>
      <c r="C28" s="2" t="s">
        <v>42</v>
      </c>
      <c r="D28" s="2">
        <v>9.6999999999999993</v>
      </c>
      <c r="E28" s="13"/>
      <c r="F28" s="7">
        <v>2290</v>
      </c>
    </row>
    <row r="29" spans="1:21" x14ac:dyDescent="0.25">
      <c r="A29" s="8">
        <v>43903</v>
      </c>
      <c r="B29" s="1" t="s">
        <v>54</v>
      </c>
      <c r="C29" s="1" t="s">
        <v>40</v>
      </c>
      <c r="D29" s="1">
        <v>9.5</v>
      </c>
      <c r="E29" s="14"/>
      <c r="F29" s="9">
        <v>2280</v>
      </c>
    </row>
    <row r="30" spans="1:21" x14ac:dyDescent="0.25">
      <c r="A30" s="6">
        <v>43904</v>
      </c>
      <c r="B30" s="2" t="s">
        <v>55</v>
      </c>
      <c r="C30" s="2" t="s">
        <v>23</v>
      </c>
      <c r="D30" s="2">
        <v>9.1999999999999993</v>
      </c>
      <c r="E30" s="13"/>
      <c r="F30" s="7">
        <v>2380</v>
      </c>
    </row>
    <row r="31" spans="1:21" x14ac:dyDescent="0.25">
      <c r="A31" s="8">
        <v>43905</v>
      </c>
      <c r="B31" s="1" t="s">
        <v>56</v>
      </c>
      <c r="C31" s="1" t="s">
        <v>27</v>
      </c>
      <c r="D31" s="1">
        <v>9.1</v>
      </c>
      <c r="E31" s="14"/>
      <c r="F31" s="9">
        <v>2370</v>
      </c>
    </row>
    <row r="32" spans="1:21" x14ac:dyDescent="0.25">
      <c r="A32" s="6">
        <v>43906</v>
      </c>
      <c r="B32" s="2" t="s">
        <v>37</v>
      </c>
      <c r="C32" s="2" t="s">
        <v>24</v>
      </c>
      <c r="D32" s="2">
        <v>8.8000000000000007</v>
      </c>
      <c r="E32" s="13"/>
      <c r="F32" s="7">
        <v>2390</v>
      </c>
    </row>
    <row r="33" spans="1:8" x14ac:dyDescent="0.25">
      <c r="A33" s="8">
        <v>43907</v>
      </c>
      <c r="B33" s="1" t="s">
        <v>25</v>
      </c>
      <c r="C33" s="1" t="s">
        <v>57</v>
      </c>
      <c r="D33" s="1">
        <v>8.6</v>
      </c>
      <c r="E33" s="14"/>
      <c r="F33" s="9">
        <v>2350</v>
      </c>
    </row>
    <row r="34" spans="1:8" x14ac:dyDescent="0.25">
      <c r="A34" s="6">
        <v>43908</v>
      </c>
      <c r="B34" s="2" t="s">
        <v>58</v>
      </c>
      <c r="C34" s="2" t="s">
        <v>3</v>
      </c>
      <c r="D34" s="2">
        <v>9</v>
      </c>
      <c r="E34" s="13"/>
      <c r="F34" s="7">
        <v>2320</v>
      </c>
      <c r="H34">
        <v>12</v>
      </c>
    </row>
    <row r="35" spans="1:8" x14ac:dyDescent="0.25">
      <c r="A35" s="8">
        <v>43909</v>
      </c>
      <c r="B35" s="1" t="s">
        <v>59</v>
      </c>
      <c r="C35" s="1" t="s">
        <v>30</v>
      </c>
      <c r="D35" s="1">
        <v>9.6</v>
      </c>
      <c r="E35" s="14"/>
      <c r="F35" s="9">
        <v>2300</v>
      </c>
    </row>
    <row r="36" spans="1:8" x14ac:dyDescent="0.25">
      <c r="A36" s="6">
        <v>43910</v>
      </c>
      <c r="B36" s="2" t="s">
        <v>60</v>
      </c>
      <c r="C36" s="2" t="s">
        <v>38</v>
      </c>
      <c r="D36" s="2">
        <v>10.1</v>
      </c>
      <c r="E36" s="13"/>
      <c r="F36" s="7">
        <v>2260</v>
      </c>
    </row>
    <row r="37" spans="1:8" x14ac:dyDescent="0.25">
      <c r="A37" s="8">
        <v>43911</v>
      </c>
      <c r="B37" s="1" t="s">
        <v>61</v>
      </c>
      <c r="C37" s="1" t="s">
        <v>62</v>
      </c>
      <c r="D37" s="1">
        <v>10.7</v>
      </c>
      <c r="E37" s="14"/>
      <c r="F37" s="9">
        <v>2220</v>
      </c>
    </row>
    <row r="38" spans="1:8" x14ac:dyDescent="0.25">
      <c r="A38" s="6">
        <v>43912</v>
      </c>
      <c r="B38" s="2" t="s">
        <v>63</v>
      </c>
      <c r="C38" s="2" t="s">
        <v>64</v>
      </c>
      <c r="D38" s="2">
        <v>11.4</v>
      </c>
      <c r="E38" s="13"/>
      <c r="F38" s="7">
        <v>2200</v>
      </c>
    </row>
    <row r="39" spans="1:8" x14ac:dyDescent="0.25">
      <c r="A39" s="8">
        <v>43913</v>
      </c>
      <c r="B39" s="1" t="s">
        <v>66</v>
      </c>
      <c r="C39" s="1" t="s">
        <v>67</v>
      </c>
      <c r="D39" s="1">
        <v>11.2</v>
      </c>
      <c r="E39" s="14"/>
      <c r="F39" s="9">
        <v>2200</v>
      </c>
    </row>
    <row r="40" spans="1:8" x14ac:dyDescent="0.25">
      <c r="A40" s="6">
        <v>43914</v>
      </c>
      <c r="B40" s="2" t="s">
        <v>60</v>
      </c>
      <c r="C40" s="2" t="s">
        <v>41</v>
      </c>
      <c r="D40" s="2">
        <v>10.9</v>
      </c>
      <c r="E40" s="13"/>
      <c r="F40" s="7">
        <v>2270</v>
      </c>
    </row>
    <row r="41" spans="1:8" x14ac:dyDescent="0.25">
      <c r="A41" s="8">
        <v>43915</v>
      </c>
      <c r="B41" s="1" t="s">
        <v>67</v>
      </c>
      <c r="C41" s="1" t="s">
        <v>68</v>
      </c>
      <c r="D41" s="1">
        <v>10.4</v>
      </c>
      <c r="E41" s="14">
        <v>10.4</v>
      </c>
      <c r="F41" s="9">
        <v>2370</v>
      </c>
      <c r="H41">
        <v>13</v>
      </c>
    </row>
    <row r="42" spans="1:8" x14ac:dyDescent="0.25">
      <c r="A42" s="6">
        <v>43916</v>
      </c>
      <c r="B42" s="2" t="s">
        <v>65</v>
      </c>
      <c r="C42" s="2" t="s">
        <v>34</v>
      </c>
      <c r="D42" s="2">
        <v>10.4</v>
      </c>
      <c r="E42" s="13">
        <v>10.4</v>
      </c>
      <c r="F42" s="7">
        <v>2420</v>
      </c>
    </row>
    <row r="43" spans="1:8" x14ac:dyDescent="0.25">
      <c r="A43" s="8">
        <v>43917</v>
      </c>
      <c r="B43" s="1" t="s">
        <v>69</v>
      </c>
      <c r="C43" s="1" t="s">
        <v>36</v>
      </c>
      <c r="D43" s="1">
        <v>9.8000000000000007</v>
      </c>
      <c r="E43" s="14">
        <v>9.8000000000000007</v>
      </c>
      <c r="F43" s="9">
        <v>2360</v>
      </c>
    </row>
    <row r="44" spans="1:8" x14ac:dyDescent="0.25">
      <c r="A44" s="6">
        <v>43918</v>
      </c>
      <c r="B44" s="2" t="s">
        <v>70</v>
      </c>
      <c r="C44" s="2" t="s">
        <v>34</v>
      </c>
      <c r="D44" s="2">
        <v>10.3</v>
      </c>
      <c r="E44" s="13">
        <v>10.3</v>
      </c>
      <c r="F44" s="7">
        <v>2310</v>
      </c>
    </row>
    <row r="45" spans="1:8" ht="15.75" thickBot="1" x14ac:dyDescent="0.3">
      <c r="A45" s="19">
        <v>43919</v>
      </c>
      <c r="B45" s="20" t="s">
        <v>71</v>
      </c>
      <c r="C45" s="20" t="s">
        <v>72</v>
      </c>
      <c r="D45" s="20">
        <v>10.5</v>
      </c>
      <c r="E45" s="22">
        <v>10.5</v>
      </c>
      <c r="F45" s="21">
        <v>2280</v>
      </c>
    </row>
    <row r="46" spans="1:8" x14ac:dyDescent="0.25">
      <c r="A46" s="3">
        <v>43920</v>
      </c>
      <c r="B46" s="4" t="s">
        <v>237</v>
      </c>
      <c r="C46" s="4" t="s">
        <v>69</v>
      </c>
      <c r="D46" s="4" t="s">
        <v>59</v>
      </c>
      <c r="E46" s="5">
        <v>10.7</v>
      </c>
      <c r="F46" s="26">
        <v>2580</v>
      </c>
    </row>
    <row r="47" spans="1:8" x14ac:dyDescent="0.25">
      <c r="A47" s="6">
        <v>43921</v>
      </c>
      <c r="B47" s="2" t="s">
        <v>64</v>
      </c>
      <c r="C47" s="2" t="s">
        <v>55</v>
      </c>
      <c r="D47" s="2" t="s">
        <v>238</v>
      </c>
      <c r="E47" s="7">
        <v>10.1</v>
      </c>
      <c r="F47" s="27">
        <v>4680</v>
      </c>
    </row>
    <row r="48" spans="1:8" x14ac:dyDescent="0.25">
      <c r="A48" s="8">
        <v>43922</v>
      </c>
      <c r="B48" s="1" t="s">
        <v>239</v>
      </c>
      <c r="C48" s="1" t="s">
        <v>25</v>
      </c>
      <c r="D48" s="1" t="s">
        <v>39</v>
      </c>
      <c r="E48" s="9">
        <v>9.6999999999999993</v>
      </c>
      <c r="F48" s="28">
        <v>4890</v>
      </c>
      <c r="H48">
        <v>14</v>
      </c>
    </row>
    <row r="49" spans="1:8" x14ac:dyDescent="0.25">
      <c r="A49" s="6">
        <v>43923</v>
      </c>
      <c r="B49" s="2" t="s">
        <v>240</v>
      </c>
      <c r="C49" s="2" t="s">
        <v>241</v>
      </c>
      <c r="D49" s="2" t="s">
        <v>37</v>
      </c>
      <c r="E49" s="7">
        <v>9.6999999999999993</v>
      </c>
      <c r="F49" s="27">
        <v>4560</v>
      </c>
    </row>
    <row r="50" spans="1:8" x14ac:dyDescent="0.25">
      <c r="A50" s="8">
        <v>43924</v>
      </c>
      <c r="B50" s="1" t="s">
        <v>72</v>
      </c>
      <c r="C50" s="1" t="s">
        <v>242</v>
      </c>
      <c r="D50" s="1" t="s">
        <v>243</v>
      </c>
      <c r="E50" s="9">
        <v>9.5</v>
      </c>
      <c r="F50" s="28">
        <v>3820</v>
      </c>
    </row>
    <row r="51" spans="1:8" x14ac:dyDescent="0.25">
      <c r="A51" s="6">
        <v>43925</v>
      </c>
      <c r="B51" s="2" t="s">
        <v>244</v>
      </c>
      <c r="C51" s="2" t="s">
        <v>23</v>
      </c>
      <c r="D51" s="2" t="s">
        <v>38</v>
      </c>
      <c r="E51" s="7">
        <v>9.1999999999999993</v>
      </c>
      <c r="F51" s="27">
        <v>3430</v>
      </c>
    </row>
    <row r="52" spans="1:8" x14ac:dyDescent="0.25">
      <c r="A52" s="8">
        <v>43926</v>
      </c>
      <c r="B52" s="1" t="s">
        <v>59</v>
      </c>
      <c r="C52" s="1" t="s">
        <v>242</v>
      </c>
      <c r="D52" s="1" t="s">
        <v>62</v>
      </c>
      <c r="E52" s="9">
        <v>9.8000000000000007</v>
      </c>
      <c r="F52" s="28">
        <v>3290</v>
      </c>
    </row>
    <row r="53" spans="1:8" x14ac:dyDescent="0.25">
      <c r="A53" s="6">
        <v>43927</v>
      </c>
      <c r="B53" s="2" t="s">
        <v>245</v>
      </c>
      <c r="C53" s="2" t="s">
        <v>55</v>
      </c>
      <c r="D53" s="2" t="s">
        <v>240</v>
      </c>
      <c r="E53" s="7">
        <v>10.199999999999999</v>
      </c>
      <c r="F53" s="27">
        <v>3220</v>
      </c>
    </row>
    <row r="54" spans="1:8" x14ac:dyDescent="0.25">
      <c r="A54" s="8">
        <v>43928</v>
      </c>
      <c r="B54" s="1" t="s">
        <v>246</v>
      </c>
      <c r="C54" s="1" t="s">
        <v>68</v>
      </c>
      <c r="D54" s="1" t="s">
        <v>67</v>
      </c>
      <c r="E54" s="9">
        <v>10.9</v>
      </c>
      <c r="F54" s="28">
        <v>3200</v>
      </c>
    </row>
    <row r="55" spans="1:8" x14ac:dyDescent="0.25">
      <c r="A55" s="6">
        <v>43929</v>
      </c>
      <c r="B55" s="2" t="s">
        <v>247</v>
      </c>
      <c r="C55" s="2" t="s">
        <v>70</v>
      </c>
      <c r="D55" s="2" t="s">
        <v>248</v>
      </c>
      <c r="E55" s="7">
        <v>11.9</v>
      </c>
      <c r="F55" s="27">
        <v>3050</v>
      </c>
      <c r="H55">
        <v>15</v>
      </c>
    </row>
    <row r="56" spans="1:8" x14ac:dyDescent="0.25">
      <c r="A56" s="8">
        <v>43930</v>
      </c>
      <c r="B56" s="1" t="s">
        <v>249</v>
      </c>
      <c r="C56" s="1" t="s">
        <v>250</v>
      </c>
      <c r="D56" s="1" t="s">
        <v>251</v>
      </c>
      <c r="E56" s="9">
        <v>13</v>
      </c>
      <c r="F56" s="28">
        <v>2870</v>
      </c>
    </row>
    <row r="57" spans="1:8" x14ac:dyDescent="0.25">
      <c r="A57" s="6">
        <v>43931</v>
      </c>
      <c r="B57" s="2" t="s">
        <v>252</v>
      </c>
      <c r="C57" s="2" t="s">
        <v>253</v>
      </c>
      <c r="D57" s="2" t="s">
        <v>254</v>
      </c>
      <c r="E57" s="7">
        <v>14</v>
      </c>
      <c r="F57" s="27">
        <v>2720</v>
      </c>
    </row>
    <row r="58" spans="1:8" x14ac:dyDescent="0.25">
      <c r="A58" s="8">
        <v>43932</v>
      </c>
      <c r="B58" s="1" t="s">
        <v>255</v>
      </c>
      <c r="C58" s="1" t="s">
        <v>256</v>
      </c>
      <c r="D58" s="1" t="s">
        <v>257</v>
      </c>
      <c r="E58" s="9">
        <v>14.6</v>
      </c>
      <c r="F58" s="28">
        <v>2610</v>
      </c>
    </row>
    <row r="59" spans="1:8" x14ac:dyDescent="0.25">
      <c r="A59" s="6">
        <v>43933</v>
      </c>
      <c r="B59" s="2" t="s">
        <v>258</v>
      </c>
      <c r="C59" s="2" t="s">
        <v>259</v>
      </c>
      <c r="D59" s="2" t="s">
        <v>260</v>
      </c>
      <c r="E59" s="7">
        <v>14.7</v>
      </c>
      <c r="F59" s="27">
        <v>2470</v>
      </c>
    </row>
    <row r="60" spans="1:8" x14ac:dyDescent="0.25">
      <c r="A60" s="8">
        <v>43934</v>
      </c>
      <c r="B60" s="1" t="s">
        <v>255</v>
      </c>
      <c r="C60" s="1" t="s">
        <v>256</v>
      </c>
      <c r="D60" s="1" t="s">
        <v>261</v>
      </c>
      <c r="E60" s="9">
        <v>14.7</v>
      </c>
      <c r="F60" s="28">
        <v>2330</v>
      </c>
    </row>
    <row r="61" spans="1:8" x14ac:dyDescent="0.25">
      <c r="A61" s="6">
        <v>43935</v>
      </c>
      <c r="B61" s="2" t="s">
        <v>262</v>
      </c>
      <c r="C61" s="2" t="s">
        <v>263</v>
      </c>
      <c r="D61" s="2" t="s">
        <v>264</v>
      </c>
      <c r="E61" s="7">
        <v>14.5</v>
      </c>
      <c r="F61" s="27">
        <v>2260</v>
      </c>
    </row>
    <row r="62" spans="1:8" x14ac:dyDescent="0.25">
      <c r="A62" s="8">
        <v>43936</v>
      </c>
      <c r="B62" s="1" t="s">
        <v>265</v>
      </c>
      <c r="C62" s="1" t="s">
        <v>266</v>
      </c>
      <c r="D62" s="1" t="s">
        <v>249</v>
      </c>
      <c r="E62" s="9">
        <v>14.3</v>
      </c>
      <c r="F62" s="28">
        <v>2160</v>
      </c>
      <c r="H62">
        <v>16</v>
      </c>
    </row>
    <row r="63" spans="1:8" x14ac:dyDescent="0.25">
      <c r="A63" s="6">
        <v>43937</v>
      </c>
      <c r="B63" s="2" t="s">
        <v>262</v>
      </c>
      <c r="C63" s="2" t="s">
        <v>267</v>
      </c>
      <c r="D63" s="2" t="s">
        <v>264</v>
      </c>
      <c r="E63" s="7">
        <v>14.5</v>
      </c>
      <c r="F63" s="27">
        <v>2100</v>
      </c>
    </row>
    <row r="64" spans="1:8" x14ac:dyDescent="0.25">
      <c r="A64" s="8">
        <v>43938</v>
      </c>
      <c r="B64" s="1" t="s">
        <v>268</v>
      </c>
      <c r="C64" s="1" t="s">
        <v>256</v>
      </c>
      <c r="D64" s="1" t="s">
        <v>269</v>
      </c>
      <c r="E64" s="9">
        <v>14.8</v>
      </c>
      <c r="F64" s="28">
        <v>2130</v>
      </c>
    </row>
    <row r="65" spans="1:8" x14ac:dyDescent="0.25">
      <c r="A65" s="6">
        <v>43939</v>
      </c>
      <c r="B65" s="2" t="s">
        <v>262</v>
      </c>
      <c r="C65" s="2" t="s">
        <v>270</v>
      </c>
      <c r="D65" s="2" t="s">
        <v>271</v>
      </c>
      <c r="E65" s="7">
        <v>14.9</v>
      </c>
      <c r="F65" s="27">
        <v>2120</v>
      </c>
    </row>
    <row r="66" spans="1:8" x14ac:dyDescent="0.25">
      <c r="A66" s="8">
        <v>43940</v>
      </c>
      <c r="B66" s="1" t="s">
        <v>272</v>
      </c>
      <c r="C66" s="1" t="s">
        <v>273</v>
      </c>
      <c r="D66" s="1" t="s">
        <v>274</v>
      </c>
      <c r="E66" s="9">
        <v>15.1</v>
      </c>
      <c r="F66" s="28">
        <v>2070</v>
      </c>
    </row>
    <row r="67" spans="1:8" x14ac:dyDescent="0.25">
      <c r="A67" s="6">
        <v>43941</v>
      </c>
      <c r="B67" s="2" t="s">
        <v>275</v>
      </c>
      <c r="C67" s="2" t="s">
        <v>264</v>
      </c>
      <c r="D67" s="2" t="s">
        <v>276</v>
      </c>
      <c r="E67" s="7">
        <v>15.3</v>
      </c>
      <c r="F67" s="27">
        <v>2040</v>
      </c>
    </row>
    <row r="68" spans="1:8" ht="15.75" thickBot="1" x14ac:dyDescent="0.3">
      <c r="A68" s="19">
        <v>43942</v>
      </c>
      <c r="B68" s="20" t="s">
        <v>277</v>
      </c>
      <c r="C68" s="20" t="s">
        <v>278</v>
      </c>
      <c r="D68" s="20" t="s">
        <v>279</v>
      </c>
      <c r="E68" s="21">
        <v>15.8</v>
      </c>
      <c r="F68" s="28">
        <v>2000</v>
      </c>
    </row>
    <row r="69" spans="1:8" x14ac:dyDescent="0.25">
      <c r="A69" s="29">
        <v>43943</v>
      </c>
      <c r="B69" s="30" t="s">
        <v>293</v>
      </c>
      <c r="C69" s="30" t="s">
        <v>276</v>
      </c>
      <c r="D69" s="30" t="s">
        <v>294</v>
      </c>
      <c r="E69" s="31">
        <v>15.7</v>
      </c>
      <c r="F69" s="27">
        <v>2040</v>
      </c>
      <c r="H69">
        <v>17</v>
      </c>
    </row>
    <row r="70" spans="1:8" x14ac:dyDescent="0.25">
      <c r="A70" s="8">
        <v>43944</v>
      </c>
      <c r="B70" s="1" t="s">
        <v>295</v>
      </c>
      <c r="C70" s="1" t="s">
        <v>265</v>
      </c>
      <c r="D70" s="1" t="s">
        <v>268</v>
      </c>
      <c r="E70" s="9">
        <v>16.2</v>
      </c>
      <c r="F70" s="28">
        <v>2160</v>
      </c>
    </row>
    <row r="71" spans="1:8" x14ac:dyDescent="0.25">
      <c r="A71" s="6">
        <v>43945</v>
      </c>
      <c r="B71" s="2" t="s">
        <v>296</v>
      </c>
      <c r="C71" s="2" t="s">
        <v>294</v>
      </c>
      <c r="D71" s="2" t="s">
        <v>293</v>
      </c>
      <c r="E71" s="7">
        <v>16.2</v>
      </c>
      <c r="F71" s="27">
        <v>2320</v>
      </c>
    </row>
    <row r="72" spans="1:8" x14ac:dyDescent="0.25">
      <c r="A72" s="8">
        <v>43946</v>
      </c>
      <c r="B72" s="1" t="s">
        <v>277</v>
      </c>
      <c r="C72" s="1" t="s">
        <v>297</v>
      </c>
      <c r="D72" s="1" t="s">
        <v>268</v>
      </c>
      <c r="E72" s="9">
        <v>16.2</v>
      </c>
      <c r="F72" s="28">
        <v>2370</v>
      </c>
    </row>
    <row r="73" spans="1:8" x14ac:dyDescent="0.25">
      <c r="A73" s="6">
        <v>43947</v>
      </c>
      <c r="B73" s="2" t="s">
        <v>298</v>
      </c>
      <c r="C73" s="2" t="s">
        <v>299</v>
      </c>
      <c r="D73" s="2" t="s">
        <v>300</v>
      </c>
      <c r="E73" s="7">
        <v>16.399999999999999</v>
      </c>
      <c r="F73" s="27">
        <v>2540</v>
      </c>
    </row>
    <row r="74" spans="1:8" x14ac:dyDescent="0.25">
      <c r="A74" s="8">
        <v>43948</v>
      </c>
      <c r="B74" s="1" t="s">
        <v>301</v>
      </c>
      <c r="C74" s="1" t="s">
        <v>297</v>
      </c>
      <c r="D74" s="1" t="s">
        <v>268</v>
      </c>
      <c r="E74" s="9">
        <v>16.2</v>
      </c>
      <c r="F74" s="28">
        <v>2550</v>
      </c>
    </row>
    <row r="75" spans="1:8" x14ac:dyDescent="0.25">
      <c r="A75" s="6">
        <v>43949</v>
      </c>
      <c r="B75" s="2" t="s">
        <v>302</v>
      </c>
      <c r="C75" s="2" t="s">
        <v>262</v>
      </c>
      <c r="D75" s="2" t="s">
        <v>303</v>
      </c>
      <c r="E75" s="7">
        <v>17</v>
      </c>
      <c r="F75" s="27">
        <v>2670</v>
      </c>
    </row>
    <row r="76" spans="1:8" x14ac:dyDescent="0.25">
      <c r="A76" s="8">
        <v>43950</v>
      </c>
      <c r="B76" s="1" t="s">
        <v>304</v>
      </c>
      <c r="C76" s="1" t="s">
        <v>305</v>
      </c>
      <c r="D76" s="1" t="s">
        <v>306</v>
      </c>
      <c r="E76" s="9">
        <v>17.399999999999999</v>
      </c>
      <c r="F76" s="28">
        <v>2660</v>
      </c>
      <c r="H76">
        <v>18</v>
      </c>
    </row>
    <row r="77" spans="1:8" ht="15.75" thickBot="1" x14ac:dyDescent="0.3">
      <c r="A77" s="32">
        <v>43951</v>
      </c>
      <c r="B77" s="33" t="s">
        <v>307</v>
      </c>
      <c r="C77" s="33" t="s">
        <v>308</v>
      </c>
      <c r="D77" s="33" t="s">
        <v>309</v>
      </c>
      <c r="E77" s="34">
        <v>17.899999999999999</v>
      </c>
      <c r="F77" s="27">
        <v>2590</v>
      </c>
    </row>
    <row r="78" spans="1:8" x14ac:dyDescent="0.25">
      <c r="A78" s="3">
        <v>43952</v>
      </c>
      <c r="B78" s="4" t="s">
        <v>295</v>
      </c>
      <c r="C78" s="4" t="s">
        <v>305</v>
      </c>
      <c r="D78" s="4" t="s">
        <v>277</v>
      </c>
      <c r="E78" s="5">
        <v>17</v>
      </c>
      <c r="F78" s="28">
        <v>2570</v>
      </c>
    </row>
    <row r="79" spans="1:8" x14ac:dyDescent="0.25">
      <c r="A79" s="6">
        <v>43953</v>
      </c>
      <c r="B79" s="2" t="s">
        <v>323</v>
      </c>
      <c r="C79" s="2" t="s">
        <v>252</v>
      </c>
      <c r="D79" s="2" t="s">
        <v>324</v>
      </c>
      <c r="E79" s="7">
        <v>16.3</v>
      </c>
      <c r="F79" s="27">
        <v>2650</v>
      </c>
    </row>
    <row r="80" spans="1:8" x14ac:dyDescent="0.25">
      <c r="A80" s="8">
        <v>43954</v>
      </c>
      <c r="B80" s="1" t="s">
        <v>325</v>
      </c>
      <c r="C80" s="1" t="s">
        <v>269</v>
      </c>
      <c r="D80" s="1" t="s">
        <v>326</v>
      </c>
      <c r="E80" s="9">
        <v>15.6</v>
      </c>
      <c r="F80" s="28">
        <v>2740</v>
      </c>
    </row>
    <row r="81" spans="1:8" x14ac:dyDescent="0.25">
      <c r="A81" s="6">
        <v>43955</v>
      </c>
      <c r="B81" s="2" t="s">
        <v>327</v>
      </c>
      <c r="C81" s="2" t="s">
        <v>270</v>
      </c>
      <c r="D81" s="2" t="s">
        <v>328</v>
      </c>
      <c r="E81" s="7">
        <v>15</v>
      </c>
      <c r="F81" s="27">
        <v>2750</v>
      </c>
    </row>
    <row r="82" spans="1:8" x14ac:dyDescent="0.25">
      <c r="A82" s="8">
        <v>43956</v>
      </c>
      <c r="B82" s="1" t="s">
        <v>297</v>
      </c>
      <c r="C82" s="1" t="s">
        <v>329</v>
      </c>
      <c r="D82" s="1" t="s">
        <v>261</v>
      </c>
      <c r="E82" s="9">
        <v>14.7</v>
      </c>
      <c r="F82" s="28">
        <v>2720</v>
      </c>
    </row>
    <row r="83" spans="1:8" ht="15.75" thickBot="1" x14ac:dyDescent="0.3">
      <c r="A83" s="32">
        <v>43957</v>
      </c>
      <c r="B83" s="33" t="s">
        <v>330</v>
      </c>
      <c r="C83" s="33" t="s">
        <v>331</v>
      </c>
      <c r="D83" s="33" t="s">
        <v>332</v>
      </c>
      <c r="E83" s="34">
        <v>15.6</v>
      </c>
      <c r="F83" s="27">
        <v>2970</v>
      </c>
      <c r="H83">
        <v>19</v>
      </c>
    </row>
    <row r="84" spans="1:8" x14ac:dyDescent="0.25">
      <c r="A84" s="35">
        <v>43958</v>
      </c>
      <c r="B84" s="36" t="s">
        <v>335</v>
      </c>
      <c r="C84" s="36" t="s">
        <v>336</v>
      </c>
      <c r="D84" s="36" t="s">
        <v>337</v>
      </c>
      <c r="E84" s="37">
        <v>16.100000000000001</v>
      </c>
      <c r="F84" s="28">
        <v>3430</v>
      </c>
    </row>
    <row r="85" spans="1:8" x14ac:dyDescent="0.25">
      <c r="A85" s="6">
        <v>43959</v>
      </c>
      <c r="B85" s="2" t="s">
        <v>303</v>
      </c>
      <c r="C85" s="2" t="s">
        <v>299</v>
      </c>
      <c r="D85" s="2" t="s">
        <v>300</v>
      </c>
      <c r="E85" s="7">
        <v>16.399999999999999</v>
      </c>
      <c r="F85" s="27">
        <v>3640</v>
      </c>
    </row>
    <row r="86" spans="1:8" x14ac:dyDescent="0.25">
      <c r="A86" s="8">
        <v>43960</v>
      </c>
      <c r="B86" s="1" t="s">
        <v>338</v>
      </c>
      <c r="C86" s="1" t="s">
        <v>279</v>
      </c>
      <c r="D86" s="1" t="s">
        <v>339</v>
      </c>
      <c r="E86" s="9">
        <v>16.8</v>
      </c>
      <c r="F86" s="28">
        <v>3680</v>
      </c>
    </row>
    <row r="87" spans="1:8" x14ac:dyDescent="0.25">
      <c r="A87" s="6">
        <v>43961</v>
      </c>
      <c r="B87" s="2" t="s">
        <v>340</v>
      </c>
      <c r="C87" s="2" t="s">
        <v>300</v>
      </c>
      <c r="D87" s="2" t="s">
        <v>341</v>
      </c>
      <c r="E87" s="7">
        <v>17.2</v>
      </c>
      <c r="F87" s="27">
        <v>3650</v>
      </c>
    </row>
    <row r="88" spans="1:8" x14ac:dyDescent="0.25">
      <c r="A88" s="8">
        <v>43962</v>
      </c>
      <c r="B88" s="1" t="s">
        <v>342</v>
      </c>
      <c r="C88" s="1" t="s">
        <v>272</v>
      </c>
      <c r="D88" s="1" t="s">
        <v>343</v>
      </c>
      <c r="E88" s="9">
        <v>17.100000000000001</v>
      </c>
      <c r="F88" s="28">
        <v>3620</v>
      </c>
    </row>
    <row r="89" spans="1:8" x14ac:dyDescent="0.25">
      <c r="A89" s="6">
        <v>43963</v>
      </c>
      <c r="B89" s="2" t="s">
        <v>303</v>
      </c>
      <c r="C89" s="2" t="s">
        <v>344</v>
      </c>
      <c r="D89" s="2" t="s">
        <v>327</v>
      </c>
      <c r="E89" s="7">
        <v>15.9</v>
      </c>
      <c r="F89" s="27">
        <v>3560</v>
      </c>
    </row>
    <row r="90" spans="1:8" x14ac:dyDescent="0.25">
      <c r="A90" s="8">
        <v>43964</v>
      </c>
      <c r="B90" s="1" t="s">
        <v>265</v>
      </c>
      <c r="C90" s="1" t="s">
        <v>273</v>
      </c>
      <c r="D90" s="1" t="s">
        <v>257</v>
      </c>
      <c r="E90" s="9">
        <v>14.6</v>
      </c>
      <c r="F90" s="28">
        <v>3620</v>
      </c>
      <c r="H90">
        <v>20</v>
      </c>
    </row>
    <row r="91" spans="1:8" x14ac:dyDescent="0.25">
      <c r="A91" s="6">
        <v>43965</v>
      </c>
      <c r="B91" s="2" t="s">
        <v>331</v>
      </c>
      <c r="C91" s="2" t="s">
        <v>267</v>
      </c>
      <c r="D91" s="2" t="s">
        <v>345</v>
      </c>
      <c r="E91" s="7">
        <v>13.8</v>
      </c>
      <c r="F91" s="27">
        <v>4180</v>
      </c>
    </row>
    <row r="92" spans="1:8" x14ac:dyDescent="0.25">
      <c r="A92" s="8">
        <v>43966</v>
      </c>
      <c r="B92" s="1" t="s">
        <v>273</v>
      </c>
      <c r="C92" s="1" t="s">
        <v>346</v>
      </c>
      <c r="D92" s="1" t="s">
        <v>347</v>
      </c>
      <c r="E92" s="9">
        <v>13.5</v>
      </c>
      <c r="F92" s="28">
        <v>4290</v>
      </c>
    </row>
    <row r="93" spans="1:8" x14ac:dyDescent="0.25">
      <c r="A93" s="6">
        <v>43967</v>
      </c>
      <c r="B93" s="2" t="s">
        <v>348</v>
      </c>
      <c r="C93" s="2" t="s">
        <v>267</v>
      </c>
      <c r="D93" s="2" t="s">
        <v>349</v>
      </c>
      <c r="E93" s="7">
        <v>14.1</v>
      </c>
      <c r="F93" s="27">
        <v>4050</v>
      </c>
    </row>
    <row r="94" spans="1:8" x14ac:dyDescent="0.25">
      <c r="A94" s="8">
        <v>43968</v>
      </c>
      <c r="B94" s="1" t="s">
        <v>350</v>
      </c>
      <c r="C94" s="1" t="s">
        <v>351</v>
      </c>
      <c r="D94" s="1" t="s">
        <v>257</v>
      </c>
      <c r="E94" s="9">
        <v>14.6</v>
      </c>
      <c r="F94" s="28">
        <v>3960</v>
      </c>
    </row>
    <row r="95" spans="1:8" x14ac:dyDescent="0.25">
      <c r="A95" s="6">
        <v>43969</v>
      </c>
      <c r="B95" s="2" t="s">
        <v>260</v>
      </c>
      <c r="C95" s="2" t="s">
        <v>331</v>
      </c>
      <c r="D95" s="2" t="s">
        <v>270</v>
      </c>
      <c r="E95" s="7">
        <v>14.4</v>
      </c>
      <c r="F95" s="27">
        <v>4180</v>
      </c>
    </row>
    <row r="96" spans="1:8" x14ac:dyDescent="0.25">
      <c r="A96" s="8">
        <v>43970</v>
      </c>
      <c r="B96" s="1" t="s">
        <v>352</v>
      </c>
      <c r="C96" s="1" t="s">
        <v>353</v>
      </c>
      <c r="D96" s="1" t="s">
        <v>261</v>
      </c>
      <c r="E96" s="9">
        <v>14.7</v>
      </c>
      <c r="F96" s="28">
        <v>4440</v>
      </c>
    </row>
    <row r="97" spans="1:8" x14ac:dyDescent="0.25">
      <c r="A97" s="6">
        <v>43971</v>
      </c>
      <c r="B97" s="2" t="s">
        <v>294</v>
      </c>
      <c r="C97" s="2" t="s">
        <v>354</v>
      </c>
      <c r="D97" s="2" t="s">
        <v>328</v>
      </c>
      <c r="E97" s="7">
        <v>15</v>
      </c>
      <c r="F97" s="27">
        <v>4150</v>
      </c>
      <c r="H97">
        <v>21</v>
      </c>
    </row>
    <row r="98" spans="1:8" ht="15.75" thickBot="1" x14ac:dyDescent="0.3">
      <c r="A98" s="19">
        <v>43972</v>
      </c>
      <c r="B98" s="20" t="s">
        <v>336</v>
      </c>
      <c r="C98" s="20" t="s">
        <v>257</v>
      </c>
      <c r="D98" s="20" t="s">
        <v>278</v>
      </c>
      <c r="E98" s="21">
        <v>15</v>
      </c>
      <c r="F98" s="28">
        <v>3950</v>
      </c>
    </row>
    <row r="99" spans="1:8" x14ac:dyDescent="0.25">
      <c r="A99" s="3">
        <v>43973</v>
      </c>
      <c r="B99" s="4" t="s">
        <v>255</v>
      </c>
      <c r="C99" s="4" t="s">
        <v>257</v>
      </c>
      <c r="D99" s="4" t="s">
        <v>274</v>
      </c>
      <c r="E99" s="5">
        <v>15.1</v>
      </c>
      <c r="F99" s="27">
        <v>3630</v>
      </c>
    </row>
    <row r="100" spans="1:8" x14ac:dyDescent="0.25">
      <c r="A100" s="6">
        <v>43974</v>
      </c>
      <c r="B100" s="2" t="s">
        <v>355</v>
      </c>
      <c r="C100" s="2" t="s">
        <v>264</v>
      </c>
      <c r="D100" s="2" t="s">
        <v>276</v>
      </c>
      <c r="E100" s="7">
        <v>15.3</v>
      </c>
      <c r="F100" s="28">
        <v>3480</v>
      </c>
    </row>
    <row r="101" spans="1:8" x14ac:dyDescent="0.25">
      <c r="A101" s="8">
        <v>43975</v>
      </c>
      <c r="B101" s="1" t="s">
        <v>277</v>
      </c>
      <c r="C101" s="1" t="s">
        <v>336</v>
      </c>
      <c r="D101" s="1" t="s">
        <v>356</v>
      </c>
      <c r="E101" s="9">
        <v>16</v>
      </c>
      <c r="F101" s="27">
        <v>3360</v>
      </c>
    </row>
    <row r="102" spans="1:8" ht="15.75" thickBot="1" x14ac:dyDescent="0.3">
      <c r="A102" s="32">
        <v>43976</v>
      </c>
      <c r="B102" s="33" t="s">
        <v>309</v>
      </c>
      <c r="C102" s="33" t="s">
        <v>327</v>
      </c>
      <c r="D102" s="33" t="s">
        <v>357</v>
      </c>
      <c r="E102" s="34">
        <v>16.899999999999999</v>
      </c>
      <c r="F102" s="28">
        <v>3370</v>
      </c>
    </row>
    <row r="103" spans="1:8" ht="15.75" thickBot="1" x14ac:dyDescent="0.3">
      <c r="A103" s="25">
        <v>43977</v>
      </c>
      <c r="B103">
        <v>19.399999999999999</v>
      </c>
      <c r="C103">
        <v>17.5</v>
      </c>
      <c r="D103">
        <v>18.399999999999999</v>
      </c>
      <c r="E103" s="38">
        <v>18.399999999999999</v>
      </c>
      <c r="F103" s="27">
        <v>3500</v>
      </c>
    </row>
    <row r="104" spans="1:8" x14ac:dyDescent="0.25">
      <c r="A104" s="3">
        <v>43978</v>
      </c>
      <c r="B104" s="4" t="s">
        <v>358</v>
      </c>
      <c r="C104" s="4" t="s">
        <v>359</v>
      </c>
      <c r="D104" s="4" t="s">
        <v>360</v>
      </c>
      <c r="E104" s="5">
        <v>19.2</v>
      </c>
      <c r="F104" s="28">
        <v>3520</v>
      </c>
      <c r="H104">
        <v>22</v>
      </c>
    </row>
    <row r="105" spans="1:8" x14ac:dyDescent="0.25">
      <c r="A105" s="6">
        <v>43979</v>
      </c>
      <c r="B105" s="2" t="s">
        <v>361</v>
      </c>
      <c r="C105" s="2" t="s">
        <v>362</v>
      </c>
      <c r="D105" s="2" t="s">
        <v>363</v>
      </c>
      <c r="E105" s="7">
        <v>19.7</v>
      </c>
      <c r="F105" s="27">
        <v>3520</v>
      </c>
    </row>
    <row r="106" spans="1:8" x14ac:dyDescent="0.25">
      <c r="A106" s="8">
        <v>43980</v>
      </c>
      <c r="B106" s="1" t="s">
        <v>364</v>
      </c>
      <c r="C106" s="1" t="s">
        <v>365</v>
      </c>
      <c r="D106" s="1" t="s">
        <v>358</v>
      </c>
      <c r="E106" s="9">
        <v>20</v>
      </c>
      <c r="F106" s="28">
        <v>3520</v>
      </c>
    </row>
    <row r="107" spans="1:8" x14ac:dyDescent="0.25">
      <c r="A107" s="6">
        <v>43981</v>
      </c>
      <c r="B107" s="2" t="s">
        <v>366</v>
      </c>
      <c r="C107" s="2" t="s">
        <v>367</v>
      </c>
      <c r="D107" s="2" t="s">
        <v>368</v>
      </c>
      <c r="E107" s="7">
        <v>19</v>
      </c>
      <c r="F107" s="27">
        <v>3600</v>
      </c>
    </row>
    <row r="108" spans="1:8" x14ac:dyDescent="0.25">
      <c r="A108" s="8">
        <v>43982</v>
      </c>
      <c r="B108" s="1" t="s">
        <v>369</v>
      </c>
      <c r="C108" s="1" t="s">
        <v>370</v>
      </c>
      <c r="D108" s="1" t="s">
        <v>295</v>
      </c>
      <c r="E108" s="9">
        <v>17.600000000000001</v>
      </c>
      <c r="F108" s="28">
        <v>4610</v>
      </c>
    </row>
    <row r="109" spans="1:8" ht="15.75" thickBot="1" x14ac:dyDescent="0.3">
      <c r="A109" s="32">
        <v>43983</v>
      </c>
      <c r="B109" s="33" t="s">
        <v>309</v>
      </c>
      <c r="C109" s="33" t="s">
        <v>371</v>
      </c>
      <c r="D109" s="33" t="s">
        <v>323</v>
      </c>
      <c r="E109" s="34">
        <v>16.600000000000001</v>
      </c>
      <c r="F109" s="27">
        <v>4390</v>
      </c>
    </row>
    <row r="110" spans="1:8" x14ac:dyDescent="0.25">
      <c r="A110" s="29">
        <v>43984</v>
      </c>
      <c r="B110" s="30" t="s">
        <v>372</v>
      </c>
      <c r="C110" s="30" t="s">
        <v>300</v>
      </c>
      <c r="D110" s="30" t="s">
        <v>340</v>
      </c>
      <c r="E110" s="31">
        <v>17.8</v>
      </c>
      <c r="F110" s="28">
        <v>3940</v>
      </c>
    </row>
    <row r="111" spans="1:8" x14ac:dyDescent="0.25">
      <c r="A111" s="8">
        <v>43985</v>
      </c>
      <c r="B111" s="1" t="s">
        <v>373</v>
      </c>
      <c r="C111" s="1" t="s">
        <v>374</v>
      </c>
      <c r="D111" s="1" t="s">
        <v>375</v>
      </c>
      <c r="E111" s="9">
        <v>18.899999999999999</v>
      </c>
      <c r="F111" s="27">
        <v>3690</v>
      </c>
      <c r="H111">
        <v>23</v>
      </c>
    </row>
    <row r="112" spans="1:8" ht="15.75" thickBot="1" x14ac:dyDescent="0.3">
      <c r="A112" s="32">
        <v>43986</v>
      </c>
      <c r="B112" s="33" t="s">
        <v>376</v>
      </c>
      <c r="C112" s="33" t="s">
        <v>367</v>
      </c>
      <c r="D112" s="33" t="s">
        <v>372</v>
      </c>
      <c r="E112" s="34">
        <v>19.100000000000001</v>
      </c>
      <c r="F112" s="28">
        <v>3510</v>
      </c>
    </row>
    <row r="113" spans="1:8" x14ac:dyDescent="0.25">
      <c r="A113" s="35">
        <v>43987</v>
      </c>
      <c r="B113" s="36" t="s">
        <v>379</v>
      </c>
      <c r="C113" s="36" t="s">
        <v>380</v>
      </c>
      <c r="D113" s="36" t="s">
        <v>375</v>
      </c>
      <c r="E113" s="37">
        <v>18.899999999999999</v>
      </c>
      <c r="F113" s="27">
        <v>3430</v>
      </c>
    </row>
    <row r="114" spans="1:8" x14ac:dyDescent="0.25">
      <c r="A114" s="6">
        <v>43988</v>
      </c>
      <c r="B114" s="2" t="s">
        <v>381</v>
      </c>
      <c r="C114" s="2" t="s">
        <v>382</v>
      </c>
      <c r="D114" s="2" t="s">
        <v>298</v>
      </c>
      <c r="E114" s="7">
        <v>17.7</v>
      </c>
      <c r="F114" s="28">
        <v>3440</v>
      </c>
    </row>
    <row r="115" spans="1:8" x14ac:dyDescent="0.25">
      <c r="A115" s="8">
        <v>43989</v>
      </c>
      <c r="B115" s="1" t="s">
        <v>339</v>
      </c>
      <c r="C115" s="1" t="s">
        <v>297</v>
      </c>
      <c r="D115" s="1" t="s">
        <v>268</v>
      </c>
      <c r="E115" s="9">
        <v>16.2</v>
      </c>
      <c r="F115" s="27">
        <v>3640</v>
      </c>
    </row>
    <row r="116" spans="1:8" x14ac:dyDescent="0.25">
      <c r="A116" s="6">
        <v>43990</v>
      </c>
      <c r="B116" s="2" t="s">
        <v>324</v>
      </c>
      <c r="C116" s="2" t="s">
        <v>252</v>
      </c>
      <c r="D116" s="2" t="s">
        <v>327</v>
      </c>
      <c r="E116" s="7">
        <v>15.9</v>
      </c>
      <c r="F116" s="28">
        <v>3750</v>
      </c>
    </row>
    <row r="117" spans="1:8" x14ac:dyDescent="0.25">
      <c r="A117" s="8">
        <v>43991</v>
      </c>
      <c r="B117" s="1" t="s">
        <v>305</v>
      </c>
      <c r="C117" s="1" t="s">
        <v>265</v>
      </c>
      <c r="D117" s="1" t="s">
        <v>255</v>
      </c>
      <c r="E117" s="9">
        <v>15.9</v>
      </c>
      <c r="F117" s="27">
        <v>3770</v>
      </c>
    </row>
    <row r="118" spans="1:8" x14ac:dyDescent="0.25">
      <c r="A118" s="6">
        <v>43992</v>
      </c>
      <c r="B118" s="2" t="s">
        <v>340</v>
      </c>
      <c r="C118" s="2" t="s">
        <v>262</v>
      </c>
      <c r="D118" s="2" t="s">
        <v>357</v>
      </c>
      <c r="E118" s="7">
        <v>16.899999999999999</v>
      </c>
      <c r="F118" s="28">
        <v>3640</v>
      </c>
      <c r="H118">
        <v>24</v>
      </c>
    </row>
    <row r="119" spans="1:8" x14ac:dyDescent="0.25">
      <c r="A119" s="8">
        <v>43993</v>
      </c>
      <c r="B119" s="1" t="s">
        <v>383</v>
      </c>
      <c r="C119" s="1" t="s">
        <v>384</v>
      </c>
      <c r="D119" s="1" t="s">
        <v>380</v>
      </c>
      <c r="E119" s="9">
        <v>18.3</v>
      </c>
      <c r="F119" s="27">
        <v>3480</v>
      </c>
    </row>
    <row r="120" spans="1:8" x14ac:dyDescent="0.25">
      <c r="A120" s="6">
        <v>43994</v>
      </c>
      <c r="B120" s="2" t="s">
        <v>307</v>
      </c>
      <c r="C120" s="2" t="s">
        <v>309</v>
      </c>
      <c r="D120" s="2" t="s">
        <v>385</v>
      </c>
      <c r="E120" s="7">
        <v>18.5</v>
      </c>
      <c r="F120" s="28">
        <v>3490</v>
      </c>
    </row>
    <row r="121" spans="1:8" ht="15.75" thickBot="1" x14ac:dyDescent="0.3">
      <c r="A121" s="8">
        <v>43995</v>
      </c>
      <c r="B121" s="1" t="s">
        <v>386</v>
      </c>
      <c r="C121" s="1" t="s">
        <v>325</v>
      </c>
      <c r="D121" s="1" t="s">
        <v>295</v>
      </c>
      <c r="E121" s="9">
        <v>17.600000000000001</v>
      </c>
      <c r="F121" s="27">
        <v>3680</v>
      </c>
    </row>
    <row r="122" spans="1:8" x14ac:dyDescent="0.25">
      <c r="A122" s="29">
        <v>43996</v>
      </c>
      <c r="B122" s="30" t="s">
        <v>387</v>
      </c>
      <c r="C122" s="30" t="s">
        <v>388</v>
      </c>
      <c r="D122" s="30" t="s">
        <v>389</v>
      </c>
      <c r="E122" s="31">
        <v>16.399999999999999</v>
      </c>
    </row>
    <row r="123" spans="1:8" x14ac:dyDescent="0.25">
      <c r="A123" s="8">
        <v>43997</v>
      </c>
      <c r="B123" s="1" t="s">
        <v>272</v>
      </c>
      <c r="C123" s="1" t="s">
        <v>268</v>
      </c>
      <c r="D123" s="1" t="s">
        <v>390</v>
      </c>
      <c r="E123" s="9">
        <v>16.3</v>
      </c>
      <c r="F123">
        <v>3580</v>
      </c>
    </row>
    <row r="124" spans="1:8" x14ac:dyDescent="0.25">
      <c r="A124" s="6">
        <v>43998</v>
      </c>
      <c r="B124" s="2" t="s">
        <v>296</v>
      </c>
      <c r="C124" s="2" t="s">
        <v>258</v>
      </c>
      <c r="D124" s="2" t="s">
        <v>275</v>
      </c>
      <c r="E124" s="7">
        <v>16.5</v>
      </c>
      <c r="F124">
        <v>3480</v>
      </c>
    </row>
    <row r="125" spans="1:8" ht="15.75" thickBot="1" x14ac:dyDescent="0.3">
      <c r="A125" s="8">
        <v>43999</v>
      </c>
      <c r="B125" s="1" t="s">
        <v>391</v>
      </c>
      <c r="C125" s="1" t="s">
        <v>326</v>
      </c>
      <c r="D125" s="1" t="s">
        <v>370</v>
      </c>
      <c r="E125" s="9">
        <v>16.399999999999999</v>
      </c>
      <c r="F125">
        <v>3600</v>
      </c>
      <c r="H125">
        <v>25</v>
      </c>
    </row>
    <row r="126" spans="1:8" x14ac:dyDescent="0.25">
      <c r="A126" s="29">
        <v>44000</v>
      </c>
      <c r="B126" s="30" t="s">
        <v>392</v>
      </c>
      <c r="C126" s="30" t="s">
        <v>258</v>
      </c>
      <c r="D126" s="30" t="s">
        <v>341</v>
      </c>
      <c r="E126" s="31">
        <v>17.2</v>
      </c>
      <c r="F126">
        <v>3750</v>
      </c>
    </row>
    <row r="127" spans="1:8" x14ac:dyDescent="0.25">
      <c r="A127" s="8">
        <v>44001</v>
      </c>
      <c r="B127" s="1" t="s">
        <v>393</v>
      </c>
      <c r="C127" s="1" t="s">
        <v>338</v>
      </c>
      <c r="D127" s="1" t="s">
        <v>304</v>
      </c>
      <c r="E127" s="9">
        <v>18.600000000000001</v>
      </c>
      <c r="F127">
        <v>3610</v>
      </c>
    </row>
    <row r="128" spans="1:8" x14ac:dyDescent="0.25">
      <c r="A128" s="6">
        <v>44002</v>
      </c>
      <c r="B128" s="2" t="s">
        <v>363</v>
      </c>
      <c r="C128" s="2" t="s">
        <v>394</v>
      </c>
      <c r="D128" s="2" t="s">
        <v>395</v>
      </c>
      <c r="E128" s="7">
        <v>19.399999999999999</v>
      </c>
      <c r="F128">
        <v>3460</v>
      </c>
    </row>
    <row r="129" spans="1:8" ht="15.75" thickBot="1" x14ac:dyDescent="0.3">
      <c r="A129" s="19">
        <v>44003</v>
      </c>
      <c r="B129" s="20" t="s">
        <v>396</v>
      </c>
      <c r="C129" s="20" t="s">
        <v>397</v>
      </c>
      <c r="D129" s="20" t="s">
        <v>398</v>
      </c>
      <c r="E129" s="21">
        <v>20.399999999999999</v>
      </c>
      <c r="F129">
        <v>3370</v>
      </c>
    </row>
    <row r="130" spans="1:8" x14ac:dyDescent="0.25">
      <c r="A130" s="3">
        <v>44004</v>
      </c>
      <c r="B130" s="4" t="s">
        <v>399</v>
      </c>
      <c r="C130" s="4" t="s">
        <v>400</v>
      </c>
      <c r="D130" s="4" t="s">
        <v>401</v>
      </c>
      <c r="E130" s="5">
        <v>21</v>
      </c>
      <c r="F130">
        <v>3330</v>
      </c>
    </row>
    <row r="131" spans="1:8" x14ac:dyDescent="0.25">
      <c r="A131" s="6">
        <v>44005</v>
      </c>
      <c r="B131" s="2" t="s">
        <v>402</v>
      </c>
      <c r="C131" s="2" t="s">
        <v>403</v>
      </c>
      <c r="D131" s="2" t="s">
        <v>404</v>
      </c>
      <c r="E131" s="7">
        <v>21.7</v>
      </c>
      <c r="F131">
        <v>3230</v>
      </c>
    </row>
    <row r="132" spans="1:8" x14ac:dyDescent="0.25">
      <c r="A132" s="8">
        <v>44006</v>
      </c>
      <c r="B132" s="1" t="s">
        <v>405</v>
      </c>
      <c r="C132" s="1" t="s">
        <v>401</v>
      </c>
      <c r="D132" s="1" t="s">
        <v>406</v>
      </c>
      <c r="E132" s="9">
        <v>21.6</v>
      </c>
      <c r="F132">
        <v>3030</v>
      </c>
      <c r="H132">
        <v>26</v>
      </c>
    </row>
    <row r="133" spans="1:8" x14ac:dyDescent="0.25">
      <c r="A133" s="6">
        <v>44007</v>
      </c>
      <c r="B133" s="2" t="s">
        <v>407</v>
      </c>
      <c r="C133" s="2" t="s">
        <v>403</v>
      </c>
      <c r="D133" s="2" t="s">
        <v>408</v>
      </c>
      <c r="E133" s="7">
        <v>21.8</v>
      </c>
      <c r="F133">
        <v>2930</v>
      </c>
    </row>
    <row r="134" spans="1:8" x14ac:dyDescent="0.25">
      <c r="A134" s="8">
        <v>44008</v>
      </c>
      <c r="B134" s="1" t="s">
        <v>409</v>
      </c>
      <c r="C134" s="1" t="s">
        <v>410</v>
      </c>
      <c r="D134" s="1" t="s">
        <v>411</v>
      </c>
      <c r="E134" s="9">
        <v>21.7</v>
      </c>
      <c r="F134">
        <v>2920</v>
      </c>
    </row>
    <row r="135" spans="1:8" x14ac:dyDescent="0.25">
      <c r="A135" s="6">
        <v>44009</v>
      </c>
      <c r="B135" s="2" t="s">
        <v>402</v>
      </c>
      <c r="C135" s="2" t="s">
        <v>412</v>
      </c>
      <c r="D135" s="2" t="s">
        <v>413</v>
      </c>
      <c r="E135" s="7">
        <v>21.5</v>
      </c>
      <c r="F135">
        <v>2760</v>
      </c>
    </row>
    <row r="136" spans="1:8" x14ac:dyDescent="0.25">
      <c r="A136" s="8">
        <v>44010</v>
      </c>
      <c r="B136" s="1" t="s">
        <v>396</v>
      </c>
      <c r="C136" s="1" t="s">
        <v>373</v>
      </c>
      <c r="D136" s="1" t="s">
        <v>414</v>
      </c>
      <c r="E136" s="9">
        <v>20.7</v>
      </c>
      <c r="F136">
        <v>2570</v>
      </c>
    </row>
    <row r="137" spans="1:8" ht="15.75" thickBot="1" x14ac:dyDescent="0.3">
      <c r="A137" s="32">
        <v>44011</v>
      </c>
      <c r="B137" s="33" t="s">
        <v>415</v>
      </c>
      <c r="C137" s="33" t="s">
        <v>307</v>
      </c>
      <c r="D137" s="33" t="s">
        <v>416</v>
      </c>
      <c r="E137" s="34">
        <v>20.399999999999999</v>
      </c>
      <c r="F137">
        <v>2550</v>
      </c>
    </row>
    <row r="138" spans="1:8" x14ac:dyDescent="0.25">
      <c r="A138" s="39">
        <v>44012</v>
      </c>
      <c r="B138" s="40" t="s">
        <v>417</v>
      </c>
      <c r="C138" s="40" t="s">
        <v>375</v>
      </c>
      <c r="D138" s="40" t="s">
        <v>418</v>
      </c>
      <c r="E138" s="41">
        <v>19.899999999999999</v>
      </c>
      <c r="F138">
        <v>2540</v>
      </c>
    </row>
    <row r="139" spans="1:8" x14ac:dyDescent="0.25">
      <c r="A139" s="42">
        <v>44013</v>
      </c>
      <c r="B139" s="2" t="s">
        <v>413</v>
      </c>
      <c r="C139" s="2" t="s">
        <v>302</v>
      </c>
      <c r="D139" s="2" t="s">
        <v>419</v>
      </c>
      <c r="E139" s="43">
        <v>19.899999999999999</v>
      </c>
      <c r="F139">
        <v>2390</v>
      </c>
      <c r="H139">
        <v>27</v>
      </c>
    </row>
    <row r="140" spans="1:8" x14ac:dyDescent="0.25">
      <c r="A140" s="44">
        <v>44014</v>
      </c>
      <c r="B140" s="1" t="s">
        <v>420</v>
      </c>
      <c r="C140" s="1" t="s">
        <v>375</v>
      </c>
      <c r="D140" s="1" t="s">
        <v>421</v>
      </c>
      <c r="E140" s="45">
        <v>20.3</v>
      </c>
      <c r="F140">
        <v>2250</v>
      </c>
    </row>
    <row r="141" spans="1:8" x14ac:dyDescent="0.25">
      <c r="A141" s="42">
        <v>44015</v>
      </c>
      <c r="B141" s="2" t="s">
        <v>422</v>
      </c>
      <c r="C141" s="2" t="s">
        <v>307</v>
      </c>
      <c r="D141" s="2" t="s">
        <v>361</v>
      </c>
      <c r="E141" s="43">
        <v>20.6</v>
      </c>
      <c r="F141">
        <v>2230</v>
      </c>
    </row>
    <row r="142" spans="1:8" x14ac:dyDescent="0.25">
      <c r="A142" s="44">
        <v>44016</v>
      </c>
      <c r="B142" s="1" t="s">
        <v>423</v>
      </c>
      <c r="C142" s="1" t="s">
        <v>365</v>
      </c>
      <c r="D142" s="1" t="s">
        <v>414</v>
      </c>
      <c r="E142" s="45">
        <v>20.7</v>
      </c>
      <c r="F142">
        <v>2190</v>
      </c>
    </row>
    <row r="143" spans="1:8" ht="15.75" thickBot="1" x14ac:dyDescent="0.3">
      <c r="A143" s="46">
        <v>44017</v>
      </c>
      <c r="B143" s="47" t="s">
        <v>424</v>
      </c>
      <c r="C143" s="47" t="s">
        <v>425</v>
      </c>
      <c r="D143" s="47" t="s">
        <v>403</v>
      </c>
      <c r="E143" s="48">
        <v>21</v>
      </c>
      <c r="F143">
        <v>2170</v>
      </c>
    </row>
    <row r="144" spans="1:8" x14ac:dyDescent="0.25">
      <c r="A144" s="49">
        <v>44018</v>
      </c>
      <c r="B144" s="50" t="s">
        <v>428</v>
      </c>
      <c r="C144" s="50" t="s">
        <v>429</v>
      </c>
      <c r="D144" s="50" t="s">
        <v>361</v>
      </c>
      <c r="E144" s="51">
        <v>20.6</v>
      </c>
      <c r="F144">
        <v>2170</v>
      </c>
    </row>
    <row r="145" spans="1:8" x14ac:dyDescent="0.25">
      <c r="A145" s="44">
        <v>44019</v>
      </c>
      <c r="B145" s="1" t="s">
        <v>405</v>
      </c>
      <c r="C145" s="1" t="s">
        <v>430</v>
      </c>
      <c r="D145" s="1" t="s">
        <v>431</v>
      </c>
      <c r="E145" s="45">
        <v>20.8</v>
      </c>
      <c r="F145">
        <v>2170</v>
      </c>
    </row>
    <row r="146" spans="1:8" ht="15.75" thickBot="1" x14ac:dyDescent="0.3">
      <c r="A146" s="46">
        <v>44020</v>
      </c>
      <c r="B146" s="47" t="s">
        <v>432</v>
      </c>
      <c r="C146" s="47" t="s">
        <v>395</v>
      </c>
      <c r="D146" s="47" t="s">
        <v>433</v>
      </c>
      <c r="E146" s="48">
        <v>20.8</v>
      </c>
      <c r="F146">
        <v>2160</v>
      </c>
      <c r="H146">
        <v>28</v>
      </c>
    </row>
    <row r="147" spans="1:8" x14ac:dyDescent="0.25">
      <c r="A147" s="39">
        <v>44021</v>
      </c>
      <c r="B147" s="40" t="s">
        <v>434</v>
      </c>
      <c r="C147" s="40" t="s">
        <v>418</v>
      </c>
      <c r="D147" s="40" t="s">
        <v>396</v>
      </c>
      <c r="E147" s="41">
        <v>21.3</v>
      </c>
      <c r="F147">
        <v>2130</v>
      </c>
    </row>
    <row r="148" spans="1:8" x14ac:dyDescent="0.25">
      <c r="A148" s="42">
        <v>44022</v>
      </c>
      <c r="B148" s="2" t="s">
        <v>407</v>
      </c>
      <c r="C148" s="2" t="s">
        <v>429</v>
      </c>
      <c r="D148" s="2" t="s">
        <v>435</v>
      </c>
      <c r="E148" s="43">
        <v>21.4</v>
      </c>
      <c r="F148">
        <v>2150</v>
      </c>
    </row>
    <row r="149" spans="1:8" x14ac:dyDescent="0.25">
      <c r="A149" s="44">
        <v>44023</v>
      </c>
      <c r="B149" s="1" t="s">
        <v>436</v>
      </c>
      <c r="C149" s="1" t="s">
        <v>398</v>
      </c>
      <c r="D149" s="1" t="s">
        <v>437</v>
      </c>
      <c r="E149" s="45">
        <v>21.8</v>
      </c>
      <c r="F149">
        <v>2150</v>
      </c>
    </row>
    <row r="150" spans="1:8" ht="15.75" thickBot="1" x14ac:dyDescent="0.3">
      <c r="A150" s="46">
        <v>44024</v>
      </c>
      <c r="B150" s="47" t="s">
        <v>438</v>
      </c>
      <c r="C150" s="47" t="s">
        <v>433</v>
      </c>
      <c r="D150" s="47" t="s">
        <v>422</v>
      </c>
      <c r="E150" s="48">
        <v>22.2</v>
      </c>
      <c r="F150">
        <v>2120</v>
      </c>
    </row>
    <row r="151" spans="1:8" x14ac:dyDescent="0.25">
      <c r="A151" s="39">
        <v>44025</v>
      </c>
      <c r="B151" s="40" t="s">
        <v>440</v>
      </c>
      <c r="C151" s="40" t="s">
        <v>441</v>
      </c>
      <c r="D151" s="40" t="s">
        <v>442</v>
      </c>
      <c r="E151" s="41">
        <v>22.4</v>
      </c>
      <c r="F151">
        <v>2120</v>
      </c>
    </row>
    <row r="152" spans="1:8" x14ac:dyDescent="0.25">
      <c r="A152" s="42">
        <v>44026</v>
      </c>
      <c r="B152" s="2" t="s">
        <v>443</v>
      </c>
      <c r="C152" s="2" t="s">
        <v>444</v>
      </c>
      <c r="D152" s="2" t="s">
        <v>445</v>
      </c>
      <c r="E152" s="43">
        <v>22.4</v>
      </c>
      <c r="F152">
        <v>2160</v>
      </c>
    </row>
    <row r="153" spans="1:8" x14ac:dyDescent="0.25">
      <c r="A153" s="44">
        <v>44027</v>
      </c>
      <c r="B153" s="1" t="s">
        <v>440</v>
      </c>
      <c r="C153" s="1" t="s">
        <v>446</v>
      </c>
      <c r="D153" s="1" t="s">
        <v>442</v>
      </c>
      <c r="E153" s="45">
        <v>22.4</v>
      </c>
      <c r="F153">
        <v>2060</v>
      </c>
      <c r="H153">
        <v>29</v>
      </c>
    </row>
    <row r="154" spans="1:8" ht="15.75" thickBot="1" x14ac:dyDescent="0.3">
      <c r="A154" s="46">
        <v>44028</v>
      </c>
      <c r="B154" s="47" t="s">
        <v>447</v>
      </c>
      <c r="C154" s="47" t="s">
        <v>413</v>
      </c>
      <c r="D154" s="47" t="s">
        <v>402</v>
      </c>
      <c r="E154" s="48">
        <v>22.7</v>
      </c>
      <c r="F154">
        <v>2060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</vt:lpstr>
      <vt:lpstr>Sample Log</vt:lpstr>
      <vt:lpstr>Temps</vt:lpstr>
    </vt:vector>
  </TitlesOfParts>
  <Company>Oregon Dept of Fish &amp; Wildlife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 Wells</dc:creator>
  <cp:lastModifiedBy>Andrew J Wells</cp:lastModifiedBy>
  <cp:lastPrinted>2020-10-29T20:34:38Z</cp:lastPrinted>
  <dcterms:created xsi:type="dcterms:W3CDTF">2020-03-11T15:23:15Z</dcterms:created>
  <dcterms:modified xsi:type="dcterms:W3CDTF">2020-11-23T21:44:55Z</dcterms:modified>
</cp:coreProperties>
</file>